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AA-IPRE\Strategic Planning\Strategic Plan 2019-2024\Institutional Goal-Setting\"/>
    </mc:Choice>
  </mc:AlternateContent>
  <bookViews>
    <workbookView xWindow="0" yWindow="0" windowWidth="19200" windowHeight="7020" tabRatio="839"/>
  </bookViews>
  <sheets>
    <sheet name="for SP" sheetId="23" r:id="rId1"/>
    <sheet name="Cert" sheetId="28" r:id="rId2"/>
    <sheet name="cert  (2)" sheetId="24" state="hidden" r:id="rId3"/>
    <sheet name="cert(2)" sheetId="15" r:id="rId4"/>
    <sheet name="AA-AS " sheetId="25" r:id="rId5"/>
    <sheet name="AA-AS (2)" sheetId="29" state="hidden" r:id="rId6"/>
    <sheet name="AA-AS(2)" sheetId="17" r:id="rId7"/>
    <sheet name="CSU-UC" sheetId="30" r:id="rId8"/>
    <sheet name="CSU-UC (2)" sheetId="26" state="hidden" r:id="rId9"/>
    <sheet name="CSU-UC(2)" sheetId="18" r:id="rId10"/>
    <sheet name="units" sheetId="10" r:id="rId11"/>
    <sheet name="units(2)" sheetId="19" r:id="rId12"/>
    <sheet name="earning  (2)" sheetId="8" state="hidden" r:id="rId13"/>
    <sheet name="earning (2)" sheetId="27" state="hidden" r:id="rId14"/>
    <sheet name="earning" sheetId="31" r:id="rId15"/>
    <sheet name="earning(2)" sheetId="20" r:id="rId16"/>
  </sheets>
  <definedNames>
    <definedName name="_xlnm._FilterDatabase" localSheetId="4" hidden="1">'AA-AS '!$A$2:$AP$31</definedName>
    <definedName name="_xlnm._FilterDatabase" localSheetId="5" hidden="1">'AA-AS (2)'!$A$2:$AP$24</definedName>
    <definedName name="_xlnm._FilterDatabase" localSheetId="6" hidden="1">'AA-AS(2)'!$A$2:$Q$26</definedName>
    <definedName name="_xlnm._FilterDatabase" localSheetId="1" hidden="1">Cert!$A$2:$AP$31</definedName>
    <definedName name="_xlnm._FilterDatabase" localSheetId="2" hidden="1">'cert  (2)'!$A$2:$AP$24</definedName>
    <definedName name="_xlnm._FilterDatabase" localSheetId="3" hidden="1">'cert(2)'!$A$2:$Q$26</definedName>
    <definedName name="_xlnm._FilterDatabase" localSheetId="7" hidden="1">'CSU-UC'!$A$2:$AP$31</definedName>
    <definedName name="_xlnm._FilterDatabase" localSheetId="8" hidden="1">'CSU-UC (2)'!$A$2:$AP$24</definedName>
    <definedName name="_xlnm._FilterDatabase" localSheetId="9" hidden="1">'CSU-UC(2)'!$A$2:$Q$26</definedName>
    <definedName name="_xlnm._FilterDatabase" localSheetId="14" hidden="1">earning!$A$2:$AP$32</definedName>
    <definedName name="_xlnm._FilterDatabase" localSheetId="12" hidden="1">'earning  (2)'!$A$2:$AP$25</definedName>
    <definedName name="_xlnm._FilterDatabase" localSheetId="13" hidden="1">'earning (2)'!$A$2:$AP$25</definedName>
    <definedName name="_xlnm._FilterDatabase" localSheetId="15" hidden="1">'earning(2)'!$A$2:$Q$26</definedName>
    <definedName name="_xlnm._FilterDatabase" localSheetId="0" hidden="1">'for SP'!$A$3:$F$17</definedName>
    <definedName name="_xlnm._FilterDatabase" localSheetId="11" hidden="1">'units(2)'!$A$2:$Q$26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1" l="1"/>
  <c r="F14" i="31"/>
  <c r="G14" i="31" s="1"/>
  <c r="H14" i="31" s="1"/>
  <c r="I14" i="31" s="1"/>
  <c r="G13" i="31"/>
  <c r="H13" i="31" s="1"/>
  <c r="I13" i="31" s="1"/>
  <c r="F13" i="31"/>
  <c r="F6" i="31"/>
  <c r="F3" i="31"/>
  <c r="F31" i="30"/>
  <c r="F17" i="30"/>
  <c r="G17" i="30" s="1"/>
  <c r="H17" i="30" s="1"/>
  <c r="I17" i="30" s="1"/>
  <c r="G16" i="30"/>
  <c r="H16" i="30" s="1"/>
  <c r="I16" i="30" s="1"/>
  <c r="F16" i="30"/>
  <c r="G15" i="30"/>
  <c r="H15" i="30" s="1"/>
  <c r="I15" i="30" s="1"/>
  <c r="F15" i="30"/>
  <c r="F11" i="30"/>
  <c r="G11" i="30" s="1"/>
  <c r="F7" i="30"/>
  <c r="G7" i="30" s="1"/>
  <c r="F21" i="29"/>
  <c r="F18" i="29"/>
  <c r="G18" i="29" s="1"/>
  <c r="F15" i="29"/>
  <c r="G15" i="29" s="1"/>
  <c r="H15" i="29" s="1"/>
  <c r="I15" i="29" s="1"/>
  <c r="F14" i="29"/>
  <c r="G14" i="29" s="1"/>
  <c r="G8" i="29"/>
  <c r="H8" i="29" s="1"/>
  <c r="I8" i="29" s="1"/>
  <c r="F8" i="29"/>
  <c r="F6" i="29"/>
  <c r="G6" i="29" s="1"/>
  <c r="F26" i="28"/>
  <c r="F22" i="28"/>
  <c r="G22" i="28" s="1"/>
  <c r="F17" i="28"/>
  <c r="G16" i="28"/>
  <c r="H16" i="28" s="1"/>
  <c r="I16" i="28" s="1"/>
  <c r="F16" i="28"/>
  <c r="F15" i="28"/>
  <c r="F11" i="28"/>
  <c r="G11" i="28" s="1"/>
  <c r="F10" i="28"/>
  <c r="G10" i="28" s="1"/>
  <c r="H10" i="28" s="1"/>
  <c r="I10" i="28" s="1"/>
  <c r="F7" i="28"/>
  <c r="G17" i="28" l="1"/>
  <c r="H17" i="28" s="1"/>
  <c r="I17" i="28" s="1"/>
  <c r="H11" i="28"/>
  <c r="I11" i="28" s="1"/>
  <c r="H7" i="30"/>
  <c r="I7" i="30" s="1"/>
  <c r="R14" i="31"/>
  <c r="J14" i="31"/>
  <c r="R13" i="31"/>
  <c r="J13" i="31"/>
  <c r="G6" i="31"/>
  <c r="H6" i="31" s="1"/>
  <c r="I6" i="31" s="1"/>
  <c r="G3" i="31"/>
  <c r="H3" i="31" s="1"/>
  <c r="I3" i="31" s="1"/>
  <c r="G28" i="31"/>
  <c r="H28" i="31" s="1"/>
  <c r="I28" i="31" s="1"/>
  <c r="J7" i="30"/>
  <c r="R7" i="30"/>
  <c r="R15" i="30"/>
  <c r="J15" i="30"/>
  <c r="R17" i="30"/>
  <c r="J17" i="30"/>
  <c r="R16" i="30"/>
  <c r="J16" i="30"/>
  <c r="H11" i="30"/>
  <c r="I11" i="30" s="1"/>
  <c r="H31" i="30"/>
  <c r="I31" i="30" s="1"/>
  <c r="G31" i="30"/>
  <c r="H6" i="29"/>
  <c r="I6" i="29" s="1"/>
  <c r="R6" i="29" s="1"/>
  <c r="Q6" i="29" s="1"/>
  <c r="H14" i="29"/>
  <c r="I14" i="29" s="1"/>
  <c r="R14" i="29" s="1"/>
  <c r="G21" i="29"/>
  <c r="H21" i="29" s="1"/>
  <c r="I21" i="29" s="1"/>
  <c r="R8" i="29"/>
  <c r="J8" i="29"/>
  <c r="S6" i="29"/>
  <c r="R15" i="29"/>
  <c r="J15" i="29"/>
  <c r="H18" i="29"/>
  <c r="I18" i="29" s="1"/>
  <c r="R10" i="28"/>
  <c r="J10" i="28"/>
  <c r="J11" i="28"/>
  <c r="R11" i="28"/>
  <c r="J16" i="28"/>
  <c r="R16" i="28"/>
  <c r="G7" i="28"/>
  <c r="H7" i="28" s="1"/>
  <c r="I7" i="28" s="1"/>
  <c r="G15" i="28"/>
  <c r="H15" i="28" s="1"/>
  <c r="I15" i="28" s="1"/>
  <c r="H22" i="28"/>
  <c r="I22" i="28" s="1"/>
  <c r="G26" i="28"/>
  <c r="H26" i="28" s="1"/>
  <c r="I26" i="28" s="1"/>
  <c r="F22" i="27"/>
  <c r="F8" i="27"/>
  <c r="G8" i="27" s="1"/>
  <c r="H8" i="27" s="1"/>
  <c r="I8" i="27" s="1"/>
  <c r="G7" i="27"/>
  <c r="F7" i="27"/>
  <c r="H7" i="27" s="1"/>
  <c r="I7" i="27" s="1"/>
  <c r="F5" i="27"/>
  <c r="F3" i="27"/>
  <c r="F24" i="26"/>
  <c r="F15" i="26"/>
  <c r="G15" i="26" s="1"/>
  <c r="H15" i="26" s="1"/>
  <c r="I15" i="26" s="1"/>
  <c r="F14" i="26"/>
  <c r="F13" i="26"/>
  <c r="G13" i="26" s="1"/>
  <c r="H13" i="26" s="1"/>
  <c r="I13" i="26" s="1"/>
  <c r="F9" i="26"/>
  <c r="F6" i="26"/>
  <c r="G6" i="26" s="1"/>
  <c r="F26" i="25"/>
  <c r="F22" i="25"/>
  <c r="G22" i="25" s="1"/>
  <c r="H22" i="25" s="1"/>
  <c r="I22" i="25" s="1"/>
  <c r="F17" i="25"/>
  <c r="G17" i="25" s="1"/>
  <c r="H17" i="25" s="1"/>
  <c r="I17" i="25" s="1"/>
  <c r="F16" i="25"/>
  <c r="G16" i="25" s="1"/>
  <c r="H16" i="25" s="1"/>
  <c r="I16" i="25" s="1"/>
  <c r="F10" i="25"/>
  <c r="F7" i="25"/>
  <c r="G7" i="25" s="1"/>
  <c r="F6" i="24"/>
  <c r="F8" i="24"/>
  <c r="F9" i="24"/>
  <c r="G9" i="24" s="1"/>
  <c r="F13" i="24"/>
  <c r="G13" i="24" s="1"/>
  <c r="F14" i="24"/>
  <c r="G14" i="24" s="1"/>
  <c r="F15" i="24"/>
  <c r="G15" i="24" s="1"/>
  <c r="H15" i="24"/>
  <c r="I15" i="24" s="1"/>
  <c r="F18" i="24"/>
  <c r="G18" i="24" s="1"/>
  <c r="F21" i="24"/>
  <c r="G21" i="24" s="1"/>
  <c r="R17" i="28" l="1"/>
  <c r="J17" i="28"/>
  <c r="J3" i="31"/>
  <c r="R3" i="31"/>
  <c r="S13" i="31"/>
  <c r="Q13" i="31"/>
  <c r="K14" i="31"/>
  <c r="U14" i="31"/>
  <c r="S14" i="31"/>
  <c r="Q14" i="31"/>
  <c r="R28" i="31"/>
  <c r="J28" i="31"/>
  <c r="R6" i="31"/>
  <c r="J6" i="31"/>
  <c r="U13" i="31"/>
  <c r="K13" i="31"/>
  <c r="U16" i="30"/>
  <c r="K16" i="30"/>
  <c r="U15" i="30"/>
  <c r="K15" i="30"/>
  <c r="Q16" i="30"/>
  <c r="S16" i="30"/>
  <c r="Q15" i="30"/>
  <c r="S15" i="30"/>
  <c r="R31" i="30"/>
  <c r="J31" i="30"/>
  <c r="K17" i="30"/>
  <c r="U17" i="30"/>
  <c r="S7" i="30"/>
  <c r="Q7" i="30"/>
  <c r="R11" i="30"/>
  <c r="J11" i="30"/>
  <c r="S17" i="30"/>
  <c r="Q17" i="30"/>
  <c r="K7" i="30"/>
  <c r="U7" i="30"/>
  <c r="H6" i="26"/>
  <c r="I6" i="26" s="1"/>
  <c r="J6" i="26" s="1"/>
  <c r="G14" i="26"/>
  <c r="H14" i="26" s="1"/>
  <c r="I14" i="26" s="1"/>
  <c r="R14" i="26" s="1"/>
  <c r="J14" i="29"/>
  <c r="U14" i="29" s="1"/>
  <c r="J6" i="29"/>
  <c r="K6" i="29" s="1"/>
  <c r="R21" i="29"/>
  <c r="J21" i="29"/>
  <c r="R18" i="29"/>
  <c r="J18" i="29"/>
  <c r="U15" i="29"/>
  <c r="K15" i="29"/>
  <c r="U6" i="29"/>
  <c r="Q15" i="29"/>
  <c r="S15" i="29"/>
  <c r="K21" i="29"/>
  <c r="U21" i="29"/>
  <c r="U8" i="29"/>
  <c r="K8" i="29"/>
  <c r="S21" i="29"/>
  <c r="Q21" i="29"/>
  <c r="Q14" i="29"/>
  <c r="S14" i="29"/>
  <c r="S8" i="29"/>
  <c r="Q8" i="29"/>
  <c r="H7" i="25"/>
  <c r="I7" i="25" s="1"/>
  <c r="J7" i="25" s="1"/>
  <c r="R26" i="28"/>
  <c r="J26" i="28"/>
  <c r="R15" i="28"/>
  <c r="J15" i="28"/>
  <c r="R7" i="28"/>
  <c r="J7" i="28"/>
  <c r="U16" i="28"/>
  <c r="K16" i="28"/>
  <c r="S10" i="28"/>
  <c r="Q10" i="28"/>
  <c r="S11" i="28"/>
  <c r="Q11" i="28"/>
  <c r="K11" i="28"/>
  <c r="U11" i="28"/>
  <c r="U17" i="28"/>
  <c r="K17" i="28"/>
  <c r="R22" i="28"/>
  <c r="J22" i="28"/>
  <c r="Q16" i="28"/>
  <c r="S16" i="28"/>
  <c r="K10" i="28"/>
  <c r="U10" i="28"/>
  <c r="Q17" i="28"/>
  <c r="S17" i="28"/>
  <c r="H21" i="24"/>
  <c r="I21" i="24" s="1"/>
  <c r="R21" i="24" s="1"/>
  <c r="Q21" i="24" s="1"/>
  <c r="G6" i="24"/>
  <c r="H6" i="24" s="1"/>
  <c r="I6" i="24" s="1"/>
  <c r="R15" i="24"/>
  <c r="S15" i="24" s="1"/>
  <c r="J15" i="24"/>
  <c r="H14" i="24"/>
  <c r="I14" i="24" s="1"/>
  <c r="H13" i="24"/>
  <c r="I13" i="24" s="1"/>
  <c r="R13" i="24" s="1"/>
  <c r="R8" i="27"/>
  <c r="J8" i="27"/>
  <c r="H5" i="27"/>
  <c r="I5" i="27" s="1"/>
  <c r="R7" i="27"/>
  <c r="J7" i="27"/>
  <c r="G5" i="27"/>
  <c r="G3" i="27"/>
  <c r="H3" i="27" s="1"/>
  <c r="I3" i="27" s="1"/>
  <c r="G22" i="27"/>
  <c r="H22" i="27" s="1"/>
  <c r="I22" i="27" s="1"/>
  <c r="R13" i="26"/>
  <c r="J13" i="26"/>
  <c r="R15" i="26"/>
  <c r="J15" i="26"/>
  <c r="G9" i="26"/>
  <c r="H9" i="26" s="1"/>
  <c r="I9" i="26" s="1"/>
  <c r="G24" i="26"/>
  <c r="H24" i="26" s="1"/>
  <c r="I24" i="26" s="1"/>
  <c r="R16" i="25"/>
  <c r="J16" i="25"/>
  <c r="R22" i="25"/>
  <c r="J22" i="25"/>
  <c r="R17" i="25"/>
  <c r="J17" i="25"/>
  <c r="G10" i="25"/>
  <c r="H10" i="25" s="1"/>
  <c r="I10" i="25" s="1"/>
  <c r="G26" i="25"/>
  <c r="H26" i="25" s="1"/>
  <c r="I26" i="25" s="1"/>
  <c r="J14" i="24"/>
  <c r="R14" i="24"/>
  <c r="J13" i="24"/>
  <c r="S21" i="24"/>
  <c r="G8" i="24"/>
  <c r="H8" i="24" s="1"/>
  <c r="I8" i="24" s="1"/>
  <c r="H18" i="24"/>
  <c r="I18" i="24" s="1"/>
  <c r="H9" i="24"/>
  <c r="I9" i="24" s="1"/>
  <c r="P3" i="19"/>
  <c r="P4" i="19"/>
  <c r="P5" i="19"/>
  <c r="Q5" i="19" s="1"/>
  <c r="P6" i="19"/>
  <c r="Q6" i="19" s="1"/>
  <c r="P7" i="19"/>
  <c r="P8" i="19"/>
  <c r="P9" i="19"/>
  <c r="Q9" i="19" s="1"/>
  <c r="P10" i="19"/>
  <c r="Q10" i="19" s="1"/>
  <c r="P11" i="19"/>
  <c r="P12" i="19"/>
  <c r="Q12" i="19" s="1"/>
  <c r="P13" i="19"/>
  <c r="Q13" i="19" s="1"/>
  <c r="P14" i="19"/>
  <c r="Q14" i="19" s="1"/>
  <c r="P15" i="19"/>
  <c r="P16" i="19"/>
  <c r="P17" i="19"/>
  <c r="Q17" i="19" s="1"/>
  <c r="P18" i="19"/>
  <c r="Q18" i="19" s="1"/>
  <c r="P19" i="19"/>
  <c r="P20" i="19"/>
  <c r="Q20" i="19" s="1"/>
  <c r="P21" i="19"/>
  <c r="Q21" i="19" s="1"/>
  <c r="P22" i="19"/>
  <c r="Q22" i="19" s="1"/>
  <c r="P23" i="19"/>
  <c r="Q19" i="19"/>
  <c r="Q16" i="19"/>
  <c r="Q8" i="19"/>
  <c r="Q7" i="19"/>
  <c r="Q4" i="19"/>
  <c r="Q3" i="19"/>
  <c r="Q15" i="19"/>
  <c r="Q23" i="19"/>
  <c r="P24" i="19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4" i="19"/>
  <c r="G14" i="19" s="1"/>
  <c r="F12" i="19"/>
  <c r="G12" i="19" s="1"/>
  <c r="F13" i="19"/>
  <c r="G13" i="19" s="1"/>
  <c r="F11" i="19"/>
  <c r="G11" i="19" s="1"/>
  <c r="F10" i="19"/>
  <c r="G10" i="19" s="1"/>
  <c r="F9" i="19"/>
  <c r="G9" i="19" s="1"/>
  <c r="F8" i="19"/>
  <c r="G8" i="19" s="1"/>
  <c r="F7" i="19"/>
  <c r="G7" i="19" s="1"/>
  <c r="F6" i="19"/>
  <c r="G6" i="19" s="1"/>
  <c r="F5" i="19"/>
  <c r="G5" i="19" s="1"/>
  <c r="F4" i="19"/>
  <c r="G4" i="19" s="1"/>
  <c r="F3" i="19"/>
  <c r="G3" i="19" s="1"/>
  <c r="K26" i="19"/>
  <c r="L26" i="19" s="1"/>
  <c r="K25" i="19"/>
  <c r="L25" i="19" s="1"/>
  <c r="K24" i="19"/>
  <c r="L24" i="19" s="1"/>
  <c r="K23" i="19"/>
  <c r="L23" i="19" s="1"/>
  <c r="K22" i="19"/>
  <c r="L22" i="19" s="1"/>
  <c r="K21" i="19"/>
  <c r="L21" i="19" s="1"/>
  <c r="K20" i="19"/>
  <c r="L20" i="19" s="1"/>
  <c r="K19" i="19"/>
  <c r="L19" i="19" s="1"/>
  <c r="K18" i="19"/>
  <c r="L18" i="19" s="1"/>
  <c r="K17" i="19"/>
  <c r="L17" i="19" s="1"/>
  <c r="K16" i="19"/>
  <c r="L16" i="19" s="1"/>
  <c r="K15" i="19"/>
  <c r="L15" i="19" s="1"/>
  <c r="K14" i="19"/>
  <c r="L14" i="19" s="1"/>
  <c r="K12" i="19"/>
  <c r="L12" i="19" s="1"/>
  <c r="K13" i="19"/>
  <c r="L13" i="19" s="1"/>
  <c r="K11" i="19"/>
  <c r="L11" i="19" s="1"/>
  <c r="K10" i="19"/>
  <c r="L10" i="19" s="1"/>
  <c r="K9" i="19"/>
  <c r="L9" i="19" s="1"/>
  <c r="K8" i="19"/>
  <c r="L8" i="19" s="1"/>
  <c r="K7" i="19"/>
  <c r="L7" i="19" s="1"/>
  <c r="K6" i="19"/>
  <c r="L6" i="19" s="1"/>
  <c r="K5" i="19"/>
  <c r="L5" i="19" s="1"/>
  <c r="K4" i="19"/>
  <c r="L4" i="19" s="1"/>
  <c r="K3" i="19"/>
  <c r="L3" i="19" s="1"/>
  <c r="Q24" i="19"/>
  <c r="P25" i="19"/>
  <c r="Q25" i="19" s="1"/>
  <c r="P26" i="19"/>
  <c r="Q26" i="19" s="1"/>
  <c r="Q11" i="19"/>
  <c r="J21" i="24" l="1"/>
  <c r="U6" i="31"/>
  <c r="K6" i="31"/>
  <c r="Q6" i="31"/>
  <c r="S6" i="31"/>
  <c r="X13" i="31"/>
  <c r="L13" i="31"/>
  <c r="K28" i="31"/>
  <c r="U28" i="31"/>
  <c r="V14" i="31"/>
  <c r="T14" i="31"/>
  <c r="S3" i="31"/>
  <c r="Q3" i="31"/>
  <c r="V13" i="31"/>
  <c r="T13" i="31"/>
  <c r="Q28" i="31"/>
  <c r="S28" i="31"/>
  <c r="X14" i="31"/>
  <c r="L14" i="31"/>
  <c r="K3" i="31"/>
  <c r="U3" i="31"/>
  <c r="V7" i="30"/>
  <c r="T7" i="30"/>
  <c r="U11" i="30"/>
  <c r="K11" i="30"/>
  <c r="V17" i="30"/>
  <c r="T17" i="30"/>
  <c r="X15" i="30"/>
  <c r="L15" i="30"/>
  <c r="L7" i="30"/>
  <c r="X7" i="30"/>
  <c r="S11" i="30"/>
  <c r="Q11" i="30"/>
  <c r="X17" i="30"/>
  <c r="L17" i="30"/>
  <c r="T15" i="30"/>
  <c r="V15" i="30"/>
  <c r="K31" i="30"/>
  <c r="U31" i="30"/>
  <c r="L16" i="30"/>
  <c r="X16" i="30"/>
  <c r="S31" i="30"/>
  <c r="Q31" i="30"/>
  <c r="V16" i="30"/>
  <c r="T16" i="30"/>
  <c r="R6" i="26"/>
  <c r="J14" i="26"/>
  <c r="U14" i="26" s="1"/>
  <c r="K14" i="29"/>
  <c r="X14" i="29" s="1"/>
  <c r="X15" i="29"/>
  <c r="L15" i="29"/>
  <c r="V14" i="29"/>
  <c r="T14" i="29"/>
  <c r="V15" i="29"/>
  <c r="T15" i="29"/>
  <c r="X8" i="29"/>
  <c r="L8" i="29"/>
  <c r="T21" i="29"/>
  <c r="V21" i="29"/>
  <c r="V6" i="29"/>
  <c r="T6" i="29"/>
  <c r="K18" i="29"/>
  <c r="U18" i="29"/>
  <c r="T8" i="29"/>
  <c r="V8" i="29"/>
  <c r="X21" i="29"/>
  <c r="L21" i="29"/>
  <c r="X6" i="29"/>
  <c r="L6" i="29"/>
  <c r="S18" i="29"/>
  <c r="Q18" i="29"/>
  <c r="R7" i="25"/>
  <c r="S7" i="25" s="1"/>
  <c r="L17" i="28"/>
  <c r="X17" i="28"/>
  <c r="X16" i="28"/>
  <c r="L16" i="28"/>
  <c r="K15" i="28"/>
  <c r="U15" i="28"/>
  <c r="V17" i="28"/>
  <c r="T17" i="28"/>
  <c r="V16" i="28"/>
  <c r="T16" i="28"/>
  <c r="S15" i="28"/>
  <c r="Q15" i="28"/>
  <c r="V10" i="28"/>
  <c r="T10" i="28"/>
  <c r="K22" i="28"/>
  <c r="U22" i="28"/>
  <c r="V11" i="28"/>
  <c r="T11" i="28"/>
  <c r="U7" i="28"/>
  <c r="K7" i="28"/>
  <c r="K26" i="28"/>
  <c r="U26" i="28"/>
  <c r="X10" i="28"/>
  <c r="L10" i="28"/>
  <c r="S22" i="28"/>
  <c r="Q22" i="28"/>
  <c r="L11" i="28"/>
  <c r="X11" i="28"/>
  <c r="Q7" i="28"/>
  <c r="S7" i="28"/>
  <c r="S26" i="28"/>
  <c r="Q26" i="28"/>
  <c r="J6" i="24"/>
  <c r="R6" i="24"/>
  <c r="Q15" i="24"/>
  <c r="K15" i="24"/>
  <c r="U15" i="24"/>
  <c r="R22" i="27"/>
  <c r="J22" i="27"/>
  <c r="R3" i="27"/>
  <c r="J3" i="27"/>
  <c r="Q7" i="27"/>
  <c r="S7" i="27"/>
  <c r="R5" i="27"/>
  <c r="J5" i="27"/>
  <c r="K8" i="27"/>
  <c r="U8" i="27"/>
  <c r="U7" i="27"/>
  <c r="K7" i="27"/>
  <c r="S8" i="27"/>
  <c r="Q8" i="27"/>
  <c r="R24" i="26"/>
  <c r="J24" i="26"/>
  <c r="R9" i="26"/>
  <c r="J9" i="26"/>
  <c r="K15" i="26"/>
  <c r="U15" i="26"/>
  <c r="Q14" i="26"/>
  <c r="S14" i="26"/>
  <c r="S15" i="26"/>
  <c r="Q15" i="26"/>
  <c r="S6" i="26"/>
  <c r="Q6" i="26"/>
  <c r="U13" i="26"/>
  <c r="K13" i="26"/>
  <c r="K6" i="26"/>
  <c r="U6" i="26"/>
  <c r="Q13" i="26"/>
  <c r="S13" i="26"/>
  <c r="R26" i="25"/>
  <c r="J26" i="25"/>
  <c r="R10" i="25"/>
  <c r="J10" i="25"/>
  <c r="U17" i="25"/>
  <c r="K17" i="25"/>
  <c r="K22" i="25"/>
  <c r="U22" i="25"/>
  <c r="Q17" i="25"/>
  <c r="S17" i="25"/>
  <c r="S22" i="25"/>
  <c r="Q22" i="25"/>
  <c r="U16" i="25"/>
  <c r="K16" i="25"/>
  <c r="K7" i="25"/>
  <c r="U7" i="25"/>
  <c r="Q16" i="25"/>
  <c r="S16" i="25"/>
  <c r="J8" i="24"/>
  <c r="R8" i="24"/>
  <c r="Q13" i="24"/>
  <c r="S13" i="24"/>
  <c r="R9" i="24"/>
  <c r="J9" i="24"/>
  <c r="J18" i="24"/>
  <c r="R18" i="24"/>
  <c r="U13" i="24"/>
  <c r="K13" i="24"/>
  <c r="S6" i="24"/>
  <c r="Q6" i="24"/>
  <c r="Q14" i="24"/>
  <c r="S14" i="24"/>
  <c r="K6" i="24"/>
  <c r="U6" i="24"/>
  <c r="K14" i="24"/>
  <c r="U14" i="24"/>
  <c r="F22" i="8"/>
  <c r="G22" i="8" s="1"/>
  <c r="H22" i="8" s="1"/>
  <c r="I22" i="8" s="1"/>
  <c r="F12" i="8"/>
  <c r="F11" i="8"/>
  <c r="F5" i="8"/>
  <c r="G5" i="8" s="1"/>
  <c r="H5" i="8" s="1"/>
  <c r="I5" i="8" s="1"/>
  <c r="F3" i="8"/>
  <c r="G3" i="8" s="1"/>
  <c r="H3" i="8" s="1"/>
  <c r="I3" i="8" s="1"/>
  <c r="R3" i="8" s="1"/>
  <c r="L14" i="29" l="1"/>
  <c r="U21" i="24"/>
  <c r="K21" i="24"/>
  <c r="T3" i="31"/>
  <c r="V3" i="31"/>
  <c r="T28" i="31"/>
  <c r="V28" i="31"/>
  <c r="AA14" i="31"/>
  <c r="M14" i="31"/>
  <c r="AA13" i="31"/>
  <c r="M13" i="31"/>
  <c r="X6" i="31"/>
  <c r="L6" i="31"/>
  <c r="X3" i="31"/>
  <c r="L3" i="31"/>
  <c r="X28" i="31"/>
  <c r="L28" i="31"/>
  <c r="W14" i="31"/>
  <c r="Y14" i="31"/>
  <c r="Y13" i="31"/>
  <c r="W13" i="31"/>
  <c r="V6" i="31"/>
  <c r="T6" i="31"/>
  <c r="Y16" i="30"/>
  <c r="W16" i="30"/>
  <c r="M15" i="30"/>
  <c r="AA15" i="30"/>
  <c r="X11" i="30"/>
  <c r="L11" i="30"/>
  <c r="M16" i="30"/>
  <c r="AA16" i="30"/>
  <c r="Y15" i="30"/>
  <c r="W15" i="30"/>
  <c r="T11" i="30"/>
  <c r="V11" i="30"/>
  <c r="T31" i="30"/>
  <c r="V31" i="30"/>
  <c r="AA17" i="30"/>
  <c r="M17" i="30"/>
  <c r="W7" i="30"/>
  <c r="Y7" i="30"/>
  <c r="X31" i="30"/>
  <c r="L31" i="30"/>
  <c r="W17" i="30"/>
  <c r="Y17" i="30"/>
  <c r="AA7" i="30"/>
  <c r="M7" i="30"/>
  <c r="K14" i="26"/>
  <c r="AA21" i="29"/>
  <c r="M21" i="29"/>
  <c r="V18" i="29"/>
  <c r="T18" i="29"/>
  <c r="M15" i="29"/>
  <c r="AA15" i="29"/>
  <c r="W21" i="29"/>
  <c r="Y21" i="29"/>
  <c r="X18" i="29"/>
  <c r="L18" i="29"/>
  <c r="Y15" i="29"/>
  <c r="W15" i="29"/>
  <c r="AA6" i="29"/>
  <c r="M6" i="29"/>
  <c r="M8" i="29"/>
  <c r="AA8" i="29"/>
  <c r="Y14" i="29"/>
  <c r="W14" i="29"/>
  <c r="W6" i="29"/>
  <c r="Y6" i="29"/>
  <c r="Y8" i="29"/>
  <c r="W8" i="29"/>
  <c r="M14" i="29"/>
  <c r="AA14" i="29"/>
  <c r="Q7" i="25"/>
  <c r="W11" i="28"/>
  <c r="Y11" i="28"/>
  <c r="M10" i="28"/>
  <c r="AA10" i="28"/>
  <c r="X7" i="28"/>
  <c r="L7" i="28"/>
  <c r="V22" i="28"/>
  <c r="T22" i="28"/>
  <c r="M16" i="28"/>
  <c r="AA16" i="28"/>
  <c r="AA11" i="28"/>
  <c r="M11" i="28"/>
  <c r="Y10" i="28"/>
  <c r="W10" i="28"/>
  <c r="V7" i="28"/>
  <c r="T7" i="28"/>
  <c r="X22" i="28"/>
  <c r="L22" i="28"/>
  <c r="Y16" i="28"/>
  <c r="W16" i="28"/>
  <c r="T26" i="28"/>
  <c r="V26" i="28"/>
  <c r="T15" i="28"/>
  <c r="V15" i="28"/>
  <c r="W17" i="28"/>
  <c r="Y17" i="28"/>
  <c r="X26" i="28"/>
  <c r="L26" i="28"/>
  <c r="X15" i="28"/>
  <c r="L15" i="28"/>
  <c r="AA17" i="28"/>
  <c r="M17" i="28"/>
  <c r="V15" i="24"/>
  <c r="T15" i="24"/>
  <c r="L15" i="24"/>
  <c r="X15" i="24"/>
  <c r="L7" i="27"/>
  <c r="X7" i="27"/>
  <c r="U5" i="27"/>
  <c r="K5" i="27"/>
  <c r="K3" i="27"/>
  <c r="U3" i="27"/>
  <c r="V7" i="27"/>
  <c r="T7" i="27"/>
  <c r="Q5" i="27"/>
  <c r="S5" i="27"/>
  <c r="S3" i="27"/>
  <c r="Q3" i="27"/>
  <c r="V8" i="27"/>
  <c r="T8" i="27"/>
  <c r="K22" i="27"/>
  <c r="U22" i="27"/>
  <c r="X8" i="27"/>
  <c r="L8" i="27"/>
  <c r="S22" i="27"/>
  <c r="Q22" i="27"/>
  <c r="X13" i="26"/>
  <c r="L13" i="26"/>
  <c r="V15" i="26"/>
  <c r="T15" i="26"/>
  <c r="K9" i="26"/>
  <c r="U9" i="26"/>
  <c r="T13" i="26"/>
  <c r="V13" i="26"/>
  <c r="X15" i="26"/>
  <c r="L15" i="26"/>
  <c r="S9" i="26"/>
  <c r="Q9" i="26"/>
  <c r="V6" i="26"/>
  <c r="T6" i="26"/>
  <c r="L14" i="26"/>
  <c r="X14" i="26"/>
  <c r="K24" i="26"/>
  <c r="U24" i="26"/>
  <c r="L6" i="26"/>
  <c r="X6" i="26"/>
  <c r="V14" i="26"/>
  <c r="T14" i="26"/>
  <c r="S24" i="26"/>
  <c r="Q24" i="26"/>
  <c r="X16" i="25"/>
  <c r="L16" i="25"/>
  <c r="V22" i="25"/>
  <c r="T22" i="25"/>
  <c r="K10" i="25"/>
  <c r="U10" i="25"/>
  <c r="T16" i="25"/>
  <c r="V16" i="25"/>
  <c r="X22" i="25"/>
  <c r="L22" i="25"/>
  <c r="S10" i="25"/>
  <c r="Q10" i="25"/>
  <c r="V7" i="25"/>
  <c r="T7" i="25"/>
  <c r="L17" i="25"/>
  <c r="X17" i="25"/>
  <c r="K26" i="25"/>
  <c r="U26" i="25"/>
  <c r="L7" i="25"/>
  <c r="X7" i="25"/>
  <c r="V17" i="25"/>
  <c r="T17" i="25"/>
  <c r="S26" i="25"/>
  <c r="Q26" i="25"/>
  <c r="S18" i="24"/>
  <c r="Q18" i="24"/>
  <c r="U18" i="24"/>
  <c r="K18" i="24"/>
  <c r="V14" i="24"/>
  <c r="T14" i="24"/>
  <c r="V6" i="24"/>
  <c r="T6" i="24"/>
  <c r="X13" i="24"/>
  <c r="L13" i="24"/>
  <c r="K9" i="24"/>
  <c r="U9" i="24"/>
  <c r="S8" i="24"/>
  <c r="Q8" i="24"/>
  <c r="L14" i="24"/>
  <c r="X14" i="24"/>
  <c r="L6" i="24"/>
  <c r="X6" i="24"/>
  <c r="T13" i="24"/>
  <c r="V13" i="24"/>
  <c r="Q9" i="24"/>
  <c r="S9" i="24"/>
  <c r="K8" i="24"/>
  <c r="U8" i="24"/>
  <c r="S3" i="8"/>
  <c r="Q3" i="8"/>
  <c r="R5" i="8"/>
  <c r="S5" i="8" s="1"/>
  <c r="J5" i="8"/>
  <c r="R22" i="8"/>
  <c r="S22" i="8" s="1"/>
  <c r="J22" i="8"/>
  <c r="J3" i="8"/>
  <c r="U3" i="8" s="1"/>
  <c r="G11" i="8"/>
  <c r="H11" i="8" s="1"/>
  <c r="I11" i="8" s="1"/>
  <c r="G12" i="8"/>
  <c r="H12" i="8" s="1"/>
  <c r="I12" i="8" s="1"/>
  <c r="L21" i="24" l="1"/>
  <c r="X21" i="24"/>
  <c r="T21" i="24"/>
  <c r="V21" i="24"/>
  <c r="AA3" i="31"/>
  <c r="M3" i="31"/>
  <c r="AA28" i="31"/>
  <c r="M28" i="31"/>
  <c r="M6" i="31"/>
  <c r="AA6" i="31"/>
  <c r="AD14" i="31"/>
  <c r="N14" i="31"/>
  <c r="AD13" i="31"/>
  <c r="N13" i="31"/>
  <c r="W3" i="31"/>
  <c r="Y3" i="31"/>
  <c r="Z13" i="31"/>
  <c r="AB13" i="31"/>
  <c r="Y28" i="31"/>
  <c r="W28" i="31"/>
  <c r="Y6" i="31"/>
  <c r="W6" i="31"/>
  <c r="AB14" i="31"/>
  <c r="Z14" i="31"/>
  <c r="AD7" i="30"/>
  <c r="N7" i="30"/>
  <c r="AA31" i="30"/>
  <c r="M31" i="30"/>
  <c r="AD17" i="30"/>
  <c r="N17" i="30"/>
  <c r="Z16" i="30"/>
  <c r="AB16" i="30"/>
  <c r="AB15" i="30"/>
  <c r="Z15" i="30"/>
  <c r="AB7" i="30"/>
  <c r="Z7" i="30"/>
  <c r="W31" i="30"/>
  <c r="Y31" i="30"/>
  <c r="Z17" i="30"/>
  <c r="AB17" i="30"/>
  <c r="AD16" i="30"/>
  <c r="N16" i="30"/>
  <c r="AD15" i="30"/>
  <c r="N15" i="30"/>
  <c r="M11" i="30"/>
  <c r="AA11" i="30"/>
  <c r="Y11" i="30"/>
  <c r="W11" i="30"/>
  <c r="Z14" i="29"/>
  <c r="AB14" i="29"/>
  <c r="AB8" i="29"/>
  <c r="Z8" i="29"/>
  <c r="AD14" i="29"/>
  <c r="N14" i="29"/>
  <c r="AD8" i="29"/>
  <c r="N8" i="29"/>
  <c r="AD6" i="29"/>
  <c r="N6" i="29"/>
  <c r="AA18" i="29"/>
  <c r="M18" i="29"/>
  <c r="Z15" i="29"/>
  <c r="AB15" i="29"/>
  <c r="AD21" i="29"/>
  <c r="N21" i="29"/>
  <c r="Z6" i="29"/>
  <c r="AB6" i="29"/>
  <c r="W18" i="29"/>
  <c r="Y18" i="29"/>
  <c r="AD15" i="29"/>
  <c r="N15" i="29"/>
  <c r="AB21" i="29"/>
  <c r="Z21" i="29"/>
  <c r="AD17" i="28"/>
  <c r="N17" i="28"/>
  <c r="AA26" i="28"/>
  <c r="M26" i="28"/>
  <c r="AD11" i="28"/>
  <c r="N11" i="28"/>
  <c r="Z10" i="28"/>
  <c r="AB10" i="28"/>
  <c r="Z17" i="28"/>
  <c r="AB17" i="28"/>
  <c r="W26" i="28"/>
  <c r="Y26" i="28"/>
  <c r="AB11" i="28"/>
  <c r="Z11" i="28"/>
  <c r="AD10" i="28"/>
  <c r="N10" i="28"/>
  <c r="M15" i="28"/>
  <c r="AA15" i="28"/>
  <c r="AA22" i="28"/>
  <c r="M22" i="28"/>
  <c r="Z16" i="28"/>
  <c r="AB16" i="28"/>
  <c r="M7" i="28"/>
  <c r="AA7" i="28"/>
  <c r="Y15" i="28"/>
  <c r="W15" i="28"/>
  <c r="W22" i="28"/>
  <c r="Y22" i="28"/>
  <c r="AD16" i="28"/>
  <c r="N16" i="28"/>
  <c r="Y7" i="28"/>
  <c r="W7" i="28"/>
  <c r="W15" i="24"/>
  <c r="Y15" i="24"/>
  <c r="AA15" i="24"/>
  <c r="M15" i="24"/>
  <c r="T22" i="27"/>
  <c r="V22" i="27"/>
  <c r="X5" i="27"/>
  <c r="L5" i="27"/>
  <c r="X22" i="27"/>
  <c r="L22" i="27"/>
  <c r="T5" i="27"/>
  <c r="V5" i="27"/>
  <c r="AA8" i="27"/>
  <c r="M8" i="27"/>
  <c r="T3" i="27"/>
  <c r="V3" i="27"/>
  <c r="Y7" i="27"/>
  <c r="W7" i="27"/>
  <c r="W8" i="27"/>
  <c r="Y8" i="27"/>
  <c r="X3" i="27"/>
  <c r="L3" i="27"/>
  <c r="M7" i="27"/>
  <c r="AA7" i="27"/>
  <c r="W6" i="26"/>
  <c r="Y6" i="26"/>
  <c r="Y14" i="26"/>
  <c r="W14" i="26"/>
  <c r="AA6" i="26"/>
  <c r="M6" i="26"/>
  <c r="M14" i="26"/>
  <c r="AA14" i="26"/>
  <c r="T24" i="26"/>
  <c r="V24" i="26"/>
  <c r="AA15" i="26"/>
  <c r="M15" i="26"/>
  <c r="T9" i="26"/>
  <c r="V9" i="26"/>
  <c r="M13" i="26"/>
  <c r="AA13" i="26"/>
  <c r="X24" i="26"/>
  <c r="L24" i="26"/>
  <c r="W15" i="26"/>
  <c r="Y15" i="26"/>
  <c r="X9" i="26"/>
  <c r="L9" i="26"/>
  <c r="Y13" i="26"/>
  <c r="W13" i="26"/>
  <c r="W7" i="25"/>
  <c r="Y7" i="25"/>
  <c r="Y17" i="25"/>
  <c r="W17" i="25"/>
  <c r="AA7" i="25"/>
  <c r="M7" i="25"/>
  <c r="M17" i="25"/>
  <c r="AA17" i="25"/>
  <c r="T26" i="25"/>
  <c r="V26" i="25"/>
  <c r="AA22" i="25"/>
  <c r="M22" i="25"/>
  <c r="T10" i="25"/>
  <c r="V10" i="25"/>
  <c r="M16" i="25"/>
  <c r="AA16" i="25"/>
  <c r="X26" i="25"/>
  <c r="L26" i="25"/>
  <c r="W22" i="25"/>
  <c r="Y22" i="25"/>
  <c r="X10" i="25"/>
  <c r="L10" i="25"/>
  <c r="Y16" i="25"/>
  <c r="W16" i="25"/>
  <c r="T8" i="24"/>
  <c r="V8" i="24"/>
  <c r="Y14" i="24"/>
  <c r="W14" i="24"/>
  <c r="T9" i="24"/>
  <c r="V9" i="24"/>
  <c r="L18" i="24"/>
  <c r="X18" i="24"/>
  <c r="L8" i="24"/>
  <c r="X8" i="24"/>
  <c r="AA14" i="24"/>
  <c r="M14" i="24"/>
  <c r="L9" i="24"/>
  <c r="X9" i="24"/>
  <c r="T18" i="24"/>
  <c r="V18" i="24"/>
  <c r="W6" i="24"/>
  <c r="Y6" i="24"/>
  <c r="M13" i="24"/>
  <c r="AA13" i="24"/>
  <c r="AA6" i="24"/>
  <c r="M6" i="24"/>
  <c r="Y13" i="24"/>
  <c r="W13" i="24"/>
  <c r="T3" i="8"/>
  <c r="V3" i="8"/>
  <c r="R11" i="8"/>
  <c r="S11" i="8" s="1"/>
  <c r="J11" i="8"/>
  <c r="R12" i="8"/>
  <c r="S12" i="8" s="1"/>
  <c r="J12" i="8"/>
  <c r="U22" i="8"/>
  <c r="V22" i="8" s="1"/>
  <c r="K22" i="8"/>
  <c r="Q22" i="8"/>
  <c r="K3" i="8"/>
  <c r="X3" i="8" s="1"/>
  <c r="K5" i="8"/>
  <c r="U5" i="8"/>
  <c r="V5" i="8" s="1"/>
  <c r="Q5" i="8"/>
  <c r="Y21" i="24" l="1"/>
  <c r="W21" i="24"/>
  <c r="AA21" i="24"/>
  <c r="M21" i="24"/>
  <c r="O14" i="31"/>
  <c r="AG14" i="31"/>
  <c r="AB28" i="31"/>
  <c r="Z28" i="31"/>
  <c r="AG13" i="31"/>
  <c r="O13" i="31"/>
  <c r="Z6" i="31"/>
  <c r="AB6" i="31"/>
  <c r="AD3" i="31"/>
  <c r="N3" i="31"/>
  <c r="AD28" i="31"/>
  <c r="N28" i="31"/>
  <c r="AE14" i="31"/>
  <c r="AC14" i="31"/>
  <c r="AC13" i="31"/>
  <c r="AE13" i="31"/>
  <c r="AD6" i="31"/>
  <c r="N6" i="31"/>
  <c r="AB3" i="31"/>
  <c r="Z3" i="31"/>
  <c r="AG15" i="30"/>
  <c r="O15" i="30"/>
  <c r="AD31" i="30"/>
  <c r="N31" i="30"/>
  <c r="AC15" i="30"/>
  <c r="AE15" i="30"/>
  <c r="AB31" i="30"/>
  <c r="Z31" i="30"/>
  <c r="AB11" i="30"/>
  <c r="Z11" i="30"/>
  <c r="AG16" i="30"/>
  <c r="O16" i="30"/>
  <c r="O17" i="30"/>
  <c r="AG17" i="30"/>
  <c r="O7" i="30"/>
  <c r="AG7" i="30"/>
  <c r="AD11" i="30"/>
  <c r="N11" i="30"/>
  <c r="AC16" i="30"/>
  <c r="AE16" i="30"/>
  <c r="AE17" i="30"/>
  <c r="AC17" i="30"/>
  <c r="AE7" i="30"/>
  <c r="AC7" i="30"/>
  <c r="O21" i="29"/>
  <c r="AG21" i="29"/>
  <c r="AD18" i="29"/>
  <c r="N18" i="29"/>
  <c r="AG8" i="29"/>
  <c r="O8" i="29"/>
  <c r="AE21" i="29"/>
  <c r="AC21" i="29"/>
  <c r="Z18" i="29"/>
  <c r="AB18" i="29"/>
  <c r="AC8" i="29"/>
  <c r="AE8" i="29"/>
  <c r="AG15" i="29"/>
  <c r="O15" i="29"/>
  <c r="O6" i="29"/>
  <c r="AG6" i="29"/>
  <c r="AG14" i="29"/>
  <c r="O14" i="29"/>
  <c r="AC15" i="29"/>
  <c r="AE15" i="29"/>
  <c r="AE6" i="29"/>
  <c r="AC6" i="29"/>
  <c r="AC14" i="29"/>
  <c r="AE14" i="29"/>
  <c r="AB7" i="28"/>
  <c r="Z7" i="28"/>
  <c r="AD22" i="28"/>
  <c r="N22" i="28"/>
  <c r="O10" i="28"/>
  <c r="AG10" i="28"/>
  <c r="AD26" i="28"/>
  <c r="N26" i="28"/>
  <c r="AD7" i="28"/>
  <c r="N7" i="28"/>
  <c r="Z22" i="28"/>
  <c r="AB22" i="28"/>
  <c r="AE10" i="28"/>
  <c r="AC10" i="28"/>
  <c r="AB26" i="28"/>
  <c r="Z26" i="28"/>
  <c r="AG16" i="28"/>
  <c r="O16" i="28"/>
  <c r="AB15" i="28"/>
  <c r="Z15" i="28"/>
  <c r="O11" i="28"/>
  <c r="AG11" i="28"/>
  <c r="AG17" i="28"/>
  <c r="O17" i="28"/>
  <c r="AC16" i="28"/>
  <c r="AE16" i="28"/>
  <c r="AD15" i="28"/>
  <c r="N15" i="28"/>
  <c r="AE11" i="28"/>
  <c r="AC11" i="28"/>
  <c r="AE17" i="28"/>
  <c r="AC17" i="28"/>
  <c r="N15" i="24"/>
  <c r="AD15" i="24"/>
  <c r="AB15" i="24"/>
  <c r="Z15" i="24"/>
  <c r="Z7" i="27"/>
  <c r="AB7" i="27"/>
  <c r="M5" i="27"/>
  <c r="AA5" i="27"/>
  <c r="AD7" i="27"/>
  <c r="N7" i="27"/>
  <c r="Y5" i="27"/>
  <c r="W5" i="27"/>
  <c r="AA3" i="27"/>
  <c r="M3" i="27"/>
  <c r="AD8" i="27"/>
  <c r="N8" i="27"/>
  <c r="AA22" i="27"/>
  <c r="M22" i="27"/>
  <c r="W3" i="27"/>
  <c r="Y3" i="27"/>
  <c r="Z8" i="27"/>
  <c r="AB8" i="27"/>
  <c r="W22" i="27"/>
  <c r="Y22" i="27"/>
  <c r="AB13" i="26"/>
  <c r="Z13" i="26"/>
  <c r="AD15" i="26"/>
  <c r="N15" i="26"/>
  <c r="Z14" i="26"/>
  <c r="AB14" i="26"/>
  <c r="AD13" i="26"/>
  <c r="N13" i="26"/>
  <c r="Z15" i="26"/>
  <c r="AB15" i="26"/>
  <c r="AD14" i="26"/>
  <c r="N14" i="26"/>
  <c r="M9" i="26"/>
  <c r="AA9" i="26"/>
  <c r="AA24" i="26"/>
  <c r="M24" i="26"/>
  <c r="AD6" i="26"/>
  <c r="N6" i="26"/>
  <c r="Y9" i="26"/>
  <c r="W9" i="26"/>
  <c r="W24" i="26"/>
  <c r="Y24" i="26"/>
  <c r="AB6" i="26"/>
  <c r="Z6" i="26"/>
  <c r="AB16" i="25"/>
  <c r="Z16" i="25"/>
  <c r="AD22" i="25"/>
  <c r="N22" i="25"/>
  <c r="Z17" i="25"/>
  <c r="AB17" i="25"/>
  <c r="AD16" i="25"/>
  <c r="N16" i="25"/>
  <c r="Z22" i="25"/>
  <c r="AB22" i="25"/>
  <c r="AD17" i="25"/>
  <c r="N17" i="25"/>
  <c r="M10" i="25"/>
  <c r="AA10" i="25"/>
  <c r="AA26" i="25"/>
  <c r="M26" i="25"/>
  <c r="AD7" i="25"/>
  <c r="N7" i="25"/>
  <c r="Y10" i="25"/>
  <c r="W10" i="25"/>
  <c r="W26" i="25"/>
  <c r="Y26" i="25"/>
  <c r="AB7" i="25"/>
  <c r="Z7" i="25"/>
  <c r="N6" i="24"/>
  <c r="AD6" i="24"/>
  <c r="Z13" i="24"/>
  <c r="AB13" i="24"/>
  <c r="W9" i="24"/>
  <c r="Y9" i="24"/>
  <c r="W8" i="24"/>
  <c r="Y8" i="24"/>
  <c r="Y18" i="24"/>
  <c r="W18" i="24"/>
  <c r="Z6" i="24"/>
  <c r="AB6" i="24"/>
  <c r="N13" i="24"/>
  <c r="AD13" i="24"/>
  <c r="AA9" i="24"/>
  <c r="M9" i="24"/>
  <c r="AA8" i="24"/>
  <c r="M8" i="24"/>
  <c r="AA18" i="24"/>
  <c r="M18" i="24"/>
  <c r="N14" i="24"/>
  <c r="AD14" i="24"/>
  <c r="Z14" i="24"/>
  <c r="AB14" i="24"/>
  <c r="W3" i="8"/>
  <c r="Y3" i="8"/>
  <c r="X5" i="8"/>
  <c r="Y5" i="8" s="1"/>
  <c r="L5" i="8"/>
  <c r="U12" i="8"/>
  <c r="V12" i="8" s="1"/>
  <c r="K12" i="8"/>
  <c r="L3" i="8"/>
  <c r="AA3" i="8" s="1"/>
  <c r="Q12" i="8"/>
  <c r="L22" i="8"/>
  <c r="X22" i="8"/>
  <c r="Y22" i="8" s="1"/>
  <c r="K11" i="8"/>
  <c r="U11" i="8"/>
  <c r="V11" i="8" s="1"/>
  <c r="T5" i="8"/>
  <c r="T22" i="8"/>
  <c r="Q11" i="8"/>
  <c r="N21" i="24" l="1"/>
  <c r="AD21" i="24"/>
  <c r="AB21" i="24"/>
  <c r="Z21" i="24"/>
  <c r="AG28" i="31"/>
  <c r="O28" i="31"/>
  <c r="AG6" i="31"/>
  <c r="O6" i="31"/>
  <c r="O3" i="31"/>
  <c r="AG3" i="31"/>
  <c r="AJ13" i="31"/>
  <c r="P13" i="31"/>
  <c r="AM13" i="31" s="1"/>
  <c r="AH14" i="31"/>
  <c r="AF14" i="31"/>
  <c r="AE28" i="31"/>
  <c r="AC28" i="31"/>
  <c r="AC6" i="31"/>
  <c r="AE6" i="31"/>
  <c r="AE3" i="31"/>
  <c r="AC3" i="31"/>
  <c r="AH13" i="31"/>
  <c r="AF13" i="31"/>
  <c r="AJ14" i="31"/>
  <c r="P14" i="31"/>
  <c r="AM14" i="31" s="1"/>
  <c r="AF7" i="30"/>
  <c r="AH7" i="30"/>
  <c r="AJ16" i="30"/>
  <c r="P16" i="30"/>
  <c r="AM16" i="30" s="1"/>
  <c r="O31" i="30"/>
  <c r="AG31" i="30"/>
  <c r="P7" i="30"/>
  <c r="AM7" i="30" s="1"/>
  <c r="AJ7" i="30"/>
  <c r="AH16" i="30"/>
  <c r="AF16" i="30"/>
  <c r="AE31" i="30"/>
  <c r="AC31" i="30"/>
  <c r="O11" i="30"/>
  <c r="AG11" i="30"/>
  <c r="AH17" i="30"/>
  <c r="AF17" i="30"/>
  <c r="AJ15" i="30"/>
  <c r="P15" i="30"/>
  <c r="AM15" i="30" s="1"/>
  <c r="AC11" i="30"/>
  <c r="AE11" i="30"/>
  <c r="P17" i="30"/>
  <c r="AM17" i="30" s="1"/>
  <c r="AJ17" i="30"/>
  <c r="AF15" i="30"/>
  <c r="AH15" i="30"/>
  <c r="AH6" i="29"/>
  <c r="AF6" i="29"/>
  <c r="O18" i="29"/>
  <c r="AG18" i="29"/>
  <c r="P6" i="29"/>
  <c r="AM6" i="29" s="1"/>
  <c r="AJ6" i="29"/>
  <c r="AE18" i="29"/>
  <c r="AC18" i="29"/>
  <c r="AJ14" i="29"/>
  <c r="P14" i="29"/>
  <c r="AM14" i="29" s="1"/>
  <c r="AJ15" i="29"/>
  <c r="P15" i="29"/>
  <c r="AM15" i="29" s="1"/>
  <c r="AJ8" i="29"/>
  <c r="P8" i="29"/>
  <c r="AM8" i="29" s="1"/>
  <c r="AF21" i="29"/>
  <c r="AH21" i="29"/>
  <c r="AH14" i="29"/>
  <c r="AF14" i="29"/>
  <c r="AH15" i="29"/>
  <c r="AF15" i="29"/>
  <c r="AF8" i="29"/>
  <c r="AH8" i="29"/>
  <c r="AJ21" i="29"/>
  <c r="P21" i="29"/>
  <c r="AM21" i="29" s="1"/>
  <c r="AG15" i="28"/>
  <c r="O15" i="28"/>
  <c r="P17" i="28"/>
  <c r="AM17" i="28" s="1"/>
  <c r="AJ17" i="28"/>
  <c r="O26" i="28"/>
  <c r="AG26" i="28"/>
  <c r="O22" i="28"/>
  <c r="AG22" i="28"/>
  <c r="AC15" i="28"/>
  <c r="AE15" i="28"/>
  <c r="AH17" i="28"/>
  <c r="AF17" i="28"/>
  <c r="AE26" i="28"/>
  <c r="AC26" i="28"/>
  <c r="AE22" i="28"/>
  <c r="AC22" i="28"/>
  <c r="AF11" i="28"/>
  <c r="AH11" i="28"/>
  <c r="P16" i="28"/>
  <c r="AM16" i="28" s="1"/>
  <c r="AJ16" i="28"/>
  <c r="AG7" i="28"/>
  <c r="O7" i="28"/>
  <c r="AH10" i="28"/>
  <c r="AF10" i="28"/>
  <c r="P11" i="28"/>
  <c r="AM11" i="28" s="1"/>
  <c r="AJ11" i="28"/>
  <c r="AF16" i="28"/>
  <c r="AH16" i="28"/>
  <c r="AC7" i="28"/>
  <c r="AE7" i="28"/>
  <c r="AJ10" i="28"/>
  <c r="P10" i="28"/>
  <c r="AM10" i="28" s="1"/>
  <c r="AE15" i="24"/>
  <c r="AC15" i="24"/>
  <c r="O15" i="24"/>
  <c r="AG15" i="24"/>
  <c r="O8" i="27"/>
  <c r="AG8" i="27"/>
  <c r="AB5" i="27"/>
  <c r="Z5" i="27"/>
  <c r="AE8" i="27"/>
  <c r="AC8" i="27"/>
  <c r="AD5" i="27"/>
  <c r="N5" i="27"/>
  <c r="AD22" i="27"/>
  <c r="N22" i="27"/>
  <c r="AD3" i="27"/>
  <c r="N3" i="27"/>
  <c r="AG7" i="27"/>
  <c r="O7" i="27"/>
  <c r="AB22" i="27"/>
  <c r="Z22" i="27"/>
  <c r="AB3" i="27"/>
  <c r="Z3" i="27"/>
  <c r="AC7" i="27"/>
  <c r="AE7" i="27"/>
  <c r="AD24" i="26"/>
  <c r="N24" i="26"/>
  <c r="AG14" i="26"/>
  <c r="O14" i="26"/>
  <c r="AG13" i="26"/>
  <c r="O13" i="26"/>
  <c r="O15" i="26"/>
  <c r="AG15" i="26"/>
  <c r="AB24" i="26"/>
  <c r="Z24" i="26"/>
  <c r="AC14" i="26"/>
  <c r="AE14" i="26"/>
  <c r="AC13" i="26"/>
  <c r="AE13" i="26"/>
  <c r="AE15" i="26"/>
  <c r="AC15" i="26"/>
  <c r="O6" i="26"/>
  <c r="AG6" i="26"/>
  <c r="AB9" i="26"/>
  <c r="Z9" i="26"/>
  <c r="AE6" i="26"/>
  <c r="AC6" i="26"/>
  <c r="AD9" i="26"/>
  <c r="N9" i="26"/>
  <c r="AD26" i="25"/>
  <c r="N26" i="25"/>
  <c r="AG17" i="25"/>
  <c r="O17" i="25"/>
  <c r="AG16" i="25"/>
  <c r="O16" i="25"/>
  <c r="O22" i="25"/>
  <c r="AG22" i="25"/>
  <c r="AB26" i="25"/>
  <c r="Z26" i="25"/>
  <c r="AC17" i="25"/>
  <c r="AE17" i="25"/>
  <c r="AC16" i="25"/>
  <c r="AE16" i="25"/>
  <c r="AE22" i="25"/>
  <c r="AC22" i="25"/>
  <c r="O7" i="25"/>
  <c r="AG7" i="25"/>
  <c r="AB10" i="25"/>
  <c r="Z10" i="25"/>
  <c r="AE7" i="25"/>
  <c r="AC7" i="25"/>
  <c r="AD10" i="25"/>
  <c r="N10" i="25"/>
  <c r="N18" i="24"/>
  <c r="AD18" i="24"/>
  <c r="N9" i="24"/>
  <c r="AD9" i="24"/>
  <c r="AC13" i="24"/>
  <c r="AE13" i="24"/>
  <c r="AE6" i="24"/>
  <c r="AC6" i="24"/>
  <c r="AB18" i="24"/>
  <c r="Z18" i="24"/>
  <c r="AB9" i="24"/>
  <c r="Z9" i="24"/>
  <c r="AG13" i="24"/>
  <c r="O13" i="24"/>
  <c r="O6" i="24"/>
  <c r="AG6" i="24"/>
  <c r="AE14" i="24"/>
  <c r="AC14" i="24"/>
  <c r="N8" i="24"/>
  <c r="AD8" i="24"/>
  <c r="O14" i="24"/>
  <c r="AG14" i="24"/>
  <c r="AB8" i="24"/>
  <c r="Z8" i="24"/>
  <c r="AB3" i="8"/>
  <c r="Z3" i="8"/>
  <c r="X11" i="8"/>
  <c r="Y11" i="8" s="1"/>
  <c r="L11" i="8"/>
  <c r="M3" i="8"/>
  <c r="AD3" i="8" s="1"/>
  <c r="X12" i="8"/>
  <c r="Y12" i="8" s="1"/>
  <c r="L12" i="8"/>
  <c r="W22" i="8"/>
  <c r="T12" i="8"/>
  <c r="M22" i="8"/>
  <c r="AA22" i="8"/>
  <c r="AB22" i="8" s="1"/>
  <c r="AA5" i="8"/>
  <c r="AB5" i="8" s="1"/>
  <c r="M5" i="8"/>
  <c r="T11" i="8"/>
  <c r="W5" i="8"/>
  <c r="AE21" i="24" l="1"/>
  <c r="AC21" i="24"/>
  <c r="AG21" i="24"/>
  <c r="O21" i="24"/>
  <c r="AJ6" i="31"/>
  <c r="P6" i="31"/>
  <c r="AM6" i="31" s="1"/>
  <c r="AI14" i="31"/>
  <c r="AK14" i="31"/>
  <c r="AH6" i="31"/>
  <c r="AF6" i="31"/>
  <c r="AF3" i="31"/>
  <c r="AH3" i="31"/>
  <c r="AJ28" i="31"/>
  <c r="P28" i="31"/>
  <c r="AM28" i="31" s="1"/>
  <c r="AL14" i="31"/>
  <c r="AN14" i="31"/>
  <c r="AL13" i="31"/>
  <c r="AN13" i="31"/>
  <c r="AI13" i="31"/>
  <c r="AK13" i="31"/>
  <c r="AJ3" i="31"/>
  <c r="P3" i="31"/>
  <c r="AM3" i="31" s="1"/>
  <c r="AF28" i="31"/>
  <c r="AH28" i="31"/>
  <c r="AI7" i="30"/>
  <c r="AK7" i="30"/>
  <c r="AL16" i="30"/>
  <c r="AN16" i="30"/>
  <c r="AL7" i="30"/>
  <c r="AN7" i="30"/>
  <c r="AK16" i="30"/>
  <c r="AI16" i="30"/>
  <c r="AI17" i="30"/>
  <c r="AK17" i="30"/>
  <c r="AN15" i="30"/>
  <c r="AL15" i="30"/>
  <c r="AF11" i="30"/>
  <c r="AH11" i="30"/>
  <c r="AF31" i="30"/>
  <c r="AH31" i="30"/>
  <c r="AL17" i="30"/>
  <c r="AN17" i="30"/>
  <c r="AK15" i="30"/>
  <c r="AI15" i="30"/>
  <c r="AJ11" i="30"/>
  <c r="P11" i="30"/>
  <c r="AM11" i="30" s="1"/>
  <c r="AJ31" i="30"/>
  <c r="P31" i="30"/>
  <c r="AM31" i="30" s="1"/>
  <c r="AN21" i="29"/>
  <c r="AL21" i="29"/>
  <c r="AL15" i="29"/>
  <c r="AN15" i="29"/>
  <c r="AH18" i="29"/>
  <c r="AF18" i="29"/>
  <c r="AI21" i="29"/>
  <c r="AK21" i="29"/>
  <c r="AK15" i="29"/>
  <c r="AI15" i="29"/>
  <c r="AJ18" i="29"/>
  <c r="P18" i="29"/>
  <c r="AM18" i="29" s="1"/>
  <c r="AN8" i="29"/>
  <c r="AL8" i="29"/>
  <c r="AN14" i="29"/>
  <c r="AL14" i="29"/>
  <c r="AI6" i="29"/>
  <c r="AK6" i="29"/>
  <c r="AK8" i="29"/>
  <c r="AI8" i="29"/>
  <c r="AK14" i="29"/>
  <c r="AI14" i="29"/>
  <c r="AN6" i="29"/>
  <c r="AL6" i="29"/>
  <c r="AL10" i="28"/>
  <c r="AN10" i="28"/>
  <c r="AK16" i="28"/>
  <c r="AI16" i="28"/>
  <c r="AH22" i="28"/>
  <c r="AF22" i="28"/>
  <c r="AK17" i="28"/>
  <c r="AI17" i="28"/>
  <c r="AI10" i="28"/>
  <c r="AK10" i="28"/>
  <c r="AL16" i="28"/>
  <c r="AN16" i="28"/>
  <c r="P22" i="28"/>
  <c r="AM22" i="28" s="1"/>
  <c r="AJ22" i="28"/>
  <c r="AL17" i="28"/>
  <c r="AN17" i="28"/>
  <c r="AI11" i="28"/>
  <c r="AK11" i="28"/>
  <c r="P7" i="28"/>
  <c r="AM7" i="28" s="1"/>
  <c r="AJ7" i="28"/>
  <c r="AF26" i="28"/>
  <c r="AH26" i="28"/>
  <c r="AJ15" i="28"/>
  <c r="P15" i="28"/>
  <c r="AM15" i="28" s="1"/>
  <c r="AL11" i="28"/>
  <c r="AN11" i="28"/>
  <c r="AH7" i="28"/>
  <c r="AF7" i="28"/>
  <c r="AJ26" i="28"/>
  <c r="P26" i="28"/>
  <c r="AM26" i="28" s="1"/>
  <c r="AF15" i="28"/>
  <c r="AH15" i="28"/>
  <c r="AH15" i="24"/>
  <c r="AF15" i="24"/>
  <c r="AJ15" i="24"/>
  <c r="P15" i="24"/>
  <c r="AM15" i="24" s="1"/>
  <c r="O3" i="27"/>
  <c r="AG3" i="27"/>
  <c r="AG5" i="27"/>
  <c r="O5" i="27"/>
  <c r="AE3" i="27"/>
  <c r="AC3" i="27"/>
  <c r="AC5" i="27"/>
  <c r="AE5" i="27"/>
  <c r="AJ7" i="27"/>
  <c r="P7" i="27"/>
  <c r="AM7" i="27" s="1"/>
  <c r="O22" i="27"/>
  <c r="AG22" i="27"/>
  <c r="AH8" i="27"/>
  <c r="AF8" i="27"/>
  <c r="AH7" i="27"/>
  <c r="AF7" i="27"/>
  <c r="AE22" i="27"/>
  <c r="AC22" i="27"/>
  <c r="P8" i="27"/>
  <c r="AM8" i="27" s="1"/>
  <c r="AJ8" i="27"/>
  <c r="AG9" i="26"/>
  <c r="O9" i="26"/>
  <c r="AH15" i="26"/>
  <c r="AF15" i="26"/>
  <c r="AJ14" i="26"/>
  <c r="P14" i="26"/>
  <c r="AM14" i="26" s="1"/>
  <c r="AC9" i="26"/>
  <c r="AE9" i="26"/>
  <c r="P15" i="26"/>
  <c r="AM15" i="26" s="1"/>
  <c r="AJ15" i="26"/>
  <c r="AH14" i="26"/>
  <c r="AF14" i="26"/>
  <c r="AF6" i="26"/>
  <c r="AH6" i="26"/>
  <c r="AJ13" i="26"/>
  <c r="P13" i="26"/>
  <c r="AM13" i="26" s="1"/>
  <c r="O24" i="26"/>
  <c r="AG24" i="26"/>
  <c r="P6" i="26"/>
  <c r="AM6" i="26" s="1"/>
  <c r="AJ6" i="26"/>
  <c r="AF13" i="26"/>
  <c r="AH13" i="26"/>
  <c r="AE24" i="26"/>
  <c r="AC24" i="26"/>
  <c r="AG10" i="25"/>
  <c r="O10" i="25"/>
  <c r="AH22" i="25"/>
  <c r="AF22" i="25"/>
  <c r="AJ17" i="25"/>
  <c r="P17" i="25"/>
  <c r="AM17" i="25" s="1"/>
  <c r="AC10" i="25"/>
  <c r="AE10" i="25"/>
  <c r="P22" i="25"/>
  <c r="AM22" i="25" s="1"/>
  <c r="AJ22" i="25"/>
  <c r="AH17" i="25"/>
  <c r="AF17" i="25"/>
  <c r="AF7" i="25"/>
  <c r="AH7" i="25"/>
  <c r="AJ16" i="25"/>
  <c r="P16" i="25"/>
  <c r="AM16" i="25" s="1"/>
  <c r="O26" i="25"/>
  <c r="AG26" i="25"/>
  <c r="P7" i="25"/>
  <c r="AM7" i="25" s="1"/>
  <c r="AJ7" i="25"/>
  <c r="AF16" i="25"/>
  <c r="AH16" i="25"/>
  <c r="AE26" i="25"/>
  <c r="AC26" i="25"/>
  <c r="AE8" i="24"/>
  <c r="AC8" i="24"/>
  <c r="AH6" i="24"/>
  <c r="AF6" i="24"/>
  <c r="AJ13" i="24"/>
  <c r="P13" i="24"/>
  <c r="AM13" i="24" s="1"/>
  <c r="AC9" i="24"/>
  <c r="AE9" i="24"/>
  <c r="O8" i="24"/>
  <c r="AG8" i="24"/>
  <c r="AJ6" i="24"/>
  <c r="P6" i="24"/>
  <c r="AM6" i="24" s="1"/>
  <c r="AF13" i="24"/>
  <c r="AH13" i="24"/>
  <c r="AG9" i="24"/>
  <c r="O9" i="24"/>
  <c r="AH14" i="24"/>
  <c r="AF14" i="24"/>
  <c r="AE18" i="24"/>
  <c r="AC18" i="24"/>
  <c r="AJ14" i="24"/>
  <c r="P14" i="24"/>
  <c r="AM14" i="24" s="1"/>
  <c r="O18" i="24"/>
  <c r="AG18" i="24"/>
  <c r="AE3" i="8"/>
  <c r="AC3" i="8"/>
  <c r="Z5" i="8"/>
  <c r="Z22" i="8"/>
  <c r="N3" i="8"/>
  <c r="AG3" i="8" s="1"/>
  <c r="AD22" i="8"/>
  <c r="AE22" i="8" s="1"/>
  <c r="N22" i="8"/>
  <c r="M12" i="8"/>
  <c r="AA12" i="8"/>
  <c r="AB12" i="8" s="1"/>
  <c r="AA11" i="8"/>
  <c r="AB11" i="8" s="1"/>
  <c r="M11" i="8"/>
  <c r="AD5" i="8"/>
  <c r="AE5" i="8" s="1"/>
  <c r="N5" i="8"/>
  <c r="W12" i="8"/>
  <c r="W11" i="8"/>
  <c r="AF21" i="24" l="1"/>
  <c r="AH21" i="24"/>
  <c r="AJ21" i="24"/>
  <c r="P21" i="24"/>
  <c r="AM21" i="24" s="1"/>
  <c r="AN3" i="31"/>
  <c r="AL3" i="31"/>
  <c r="AN28" i="31"/>
  <c r="AL28" i="31"/>
  <c r="AL6" i="31"/>
  <c r="AN6" i="31"/>
  <c r="AI3" i="31"/>
  <c r="AK3" i="31"/>
  <c r="AI28" i="31"/>
  <c r="AK28" i="31"/>
  <c r="AK6" i="31"/>
  <c r="AI6" i="31"/>
  <c r="AN31" i="30"/>
  <c r="AL31" i="30"/>
  <c r="AI31" i="30"/>
  <c r="AK31" i="30"/>
  <c r="AN11" i="30"/>
  <c r="AL11" i="30"/>
  <c r="AI11" i="30"/>
  <c r="AK11" i="30"/>
  <c r="AL18" i="29"/>
  <c r="AN18" i="29"/>
  <c r="AI18" i="29"/>
  <c r="AK18" i="29"/>
  <c r="AN15" i="28"/>
  <c r="AL15" i="28"/>
  <c r="AK7" i="28"/>
  <c r="AI7" i="28"/>
  <c r="AI15" i="28"/>
  <c r="AK15" i="28"/>
  <c r="AN7" i="28"/>
  <c r="AL7" i="28"/>
  <c r="AN26" i="28"/>
  <c r="AL26" i="28"/>
  <c r="AI22" i="28"/>
  <c r="AK22" i="28"/>
  <c r="AI26" i="28"/>
  <c r="AK26" i="28"/>
  <c r="AL22" i="28"/>
  <c r="AN22" i="28"/>
  <c r="AL15" i="24"/>
  <c r="AN15" i="24"/>
  <c r="AI15" i="24"/>
  <c r="AK15" i="24"/>
  <c r="AI8" i="27"/>
  <c r="AK8" i="27"/>
  <c r="AF22" i="27"/>
  <c r="AH22" i="27"/>
  <c r="AJ5" i="27"/>
  <c r="P5" i="27"/>
  <c r="AM5" i="27" s="1"/>
  <c r="AL8" i="27"/>
  <c r="AN8" i="27"/>
  <c r="AJ22" i="27"/>
  <c r="P22" i="27"/>
  <c r="AM22" i="27" s="1"/>
  <c r="AF5" i="27"/>
  <c r="AH5" i="27"/>
  <c r="AL7" i="27"/>
  <c r="AN7" i="27"/>
  <c r="AF3" i="27"/>
  <c r="AH3" i="27"/>
  <c r="AK7" i="27"/>
  <c r="AI7" i="27"/>
  <c r="AJ3" i="27"/>
  <c r="P3" i="27"/>
  <c r="AM3" i="27" s="1"/>
  <c r="AI6" i="26"/>
  <c r="AK6" i="26"/>
  <c r="AN13" i="26"/>
  <c r="AL13" i="26"/>
  <c r="AL6" i="26"/>
  <c r="AN6" i="26"/>
  <c r="AK13" i="26"/>
  <c r="AI13" i="26"/>
  <c r="AF24" i="26"/>
  <c r="AH24" i="26"/>
  <c r="AI15" i="26"/>
  <c r="AK15" i="26"/>
  <c r="AL14" i="26"/>
  <c r="AN14" i="26"/>
  <c r="AJ9" i="26"/>
  <c r="P9" i="26"/>
  <c r="AM9" i="26" s="1"/>
  <c r="AJ24" i="26"/>
  <c r="P24" i="26"/>
  <c r="AM24" i="26" s="1"/>
  <c r="AL15" i="26"/>
  <c r="AN15" i="26"/>
  <c r="AK14" i="26"/>
  <c r="AI14" i="26"/>
  <c r="AF9" i="26"/>
  <c r="AH9" i="26"/>
  <c r="AI7" i="25"/>
  <c r="AK7" i="25"/>
  <c r="AN16" i="25"/>
  <c r="AL16" i="25"/>
  <c r="AL7" i="25"/>
  <c r="AN7" i="25"/>
  <c r="AK16" i="25"/>
  <c r="AI16" i="25"/>
  <c r="AF26" i="25"/>
  <c r="AH26" i="25"/>
  <c r="AI22" i="25"/>
  <c r="AK22" i="25"/>
  <c r="AL17" i="25"/>
  <c r="AN17" i="25"/>
  <c r="AJ10" i="25"/>
  <c r="P10" i="25"/>
  <c r="AM10" i="25" s="1"/>
  <c r="AJ26" i="25"/>
  <c r="P26" i="25"/>
  <c r="AM26" i="25" s="1"/>
  <c r="AL22" i="25"/>
  <c r="AN22" i="25"/>
  <c r="AK17" i="25"/>
  <c r="AI17" i="25"/>
  <c r="AF10" i="25"/>
  <c r="AH10" i="25"/>
  <c r="AF18" i="24"/>
  <c r="AH18" i="24"/>
  <c r="P9" i="24"/>
  <c r="AM9" i="24" s="1"/>
  <c r="AJ9" i="24"/>
  <c r="AF8" i="24"/>
  <c r="AH8" i="24"/>
  <c r="P18" i="24"/>
  <c r="AM18" i="24" s="1"/>
  <c r="AJ18" i="24"/>
  <c r="AF9" i="24"/>
  <c r="AH9" i="24"/>
  <c r="P8" i="24"/>
  <c r="AM8" i="24" s="1"/>
  <c r="AJ8" i="24"/>
  <c r="AL14" i="24"/>
  <c r="AN14" i="24"/>
  <c r="AL6" i="24"/>
  <c r="AN6" i="24"/>
  <c r="AN13" i="24"/>
  <c r="AL13" i="24"/>
  <c r="AK14" i="24"/>
  <c r="AI14" i="24"/>
  <c r="AI6" i="24"/>
  <c r="AK6" i="24"/>
  <c r="AK13" i="24"/>
  <c r="AI13" i="24"/>
  <c r="AF3" i="8"/>
  <c r="AH3" i="8"/>
  <c r="O5" i="8"/>
  <c r="AG5" i="8"/>
  <c r="AH5" i="8" s="1"/>
  <c r="Z12" i="8"/>
  <c r="O3" i="8"/>
  <c r="AJ3" i="8" s="1"/>
  <c r="AC5" i="8"/>
  <c r="AD12" i="8"/>
  <c r="AE12" i="8" s="1"/>
  <c r="N12" i="8"/>
  <c r="AD11" i="8"/>
  <c r="AE11" i="8" s="1"/>
  <c r="N11" i="8"/>
  <c r="AG22" i="8"/>
  <c r="AH22" i="8" s="1"/>
  <c r="O22" i="8"/>
  <c r="Z11" i="8"/>
  <c r="AC22" i="8"/>
  <c r="AL21" i="24" l="1"/>
  <c r="AN21" i="24"/>
  <c r="AK21" i="24"/>
  <c r="AI21" i="24"/>
  <c r="AN3" i="27"/>
  <c r="AL3" i="27"/>
  <c r="AI3" i="27"/>
  <c r="AK3" i="27"/>
  <c r="AN22" i="27"/>
  <c r="AL22" i="27"/>
  <c r="AN5" i="27"/>
  <c r="AL5" i="27"/>
  <c r="AI22" i="27"/>
  <c r="AK22" i="27"/>
  <c r="AK5" i="27"/>
  <c r="AI5" i="27"/>
  <c r="AN9" i="26"/>
  <c r="AL9" i="26"/>
  <c r="AI9" i="26"/>
  <c r="AK9" i="26"/>
  <c r="AN24" i="26"/>
  <c r="AL24" i="26"/>
  <c r="AI24" i="26"/>
  <c r="AK24" i="26"/>
  <c r="AN10" i="25"/>
  <c r="AL10" i="25"/>
  <c r="AI10" i="25"/>
  <c r="AK10" i="25"/>
  <c r="AN26" i="25"/>
  <c r="AL26" i="25"/>
  <c r="AI26" i="25"/>
  <c r="AK26" i="25"/>
  <c r="AI8" i="24"/>
  <c r="AK8" i="24"/>
  <c r="AI18" i="24"/>
  <c r="AK18" i="24"/>
  <c r="AI9" i="24"/>
  <c r="AK9" i="24"/>
  <c r="AN8" i="24"/>
  <c r="AL8" i="24"/>
  <c r="AN18" i="24"/>
  <c r="AL18" i="24"/>
  <c r="AN9" i="24"/>
  <c r="AL9" i="24"/>
  <c r="AK3" i="8"/>
  <c r="AI3" i="8"/>
  <c r="AJ22" i="8"/>
  <c r="AK22" i="8" s="1"/>
  <c r="P22" i="8"/>
  <c r="AM22" i="8" s="1"/>
  <c r="AN22" i="8" s="1"/>
  <c r="AF22" i="8"/>
  <c r="O11" i="8"/>
  <c r="AG11" i="8"/>
  <c r="AH11" i="8" s="1"/>
  <c r="AG12" i="8"/>
  <c r="AH12" i="8" s="1"/>
  <c r="O12" i="8"/>
  <c r="AF5" i="8"/>
  <c r="AC11" i="8"/>
  <c r="AC12" i="8"/>
  <c r="P3" i="8"/>
  <c r="AM3" i="8" s="1"/>
  <c r="P5" i="8"/>
  <c r="AM5" i="8" s="1"/>
  <c r="AN5" i="8" s="1"/>
  <c r="AJ5" i="8"/>
  <c r="AK5" i="8" s="1"/>
  <c r="AN3" i="8" l="1"/>
  <c r="AL3" i="8"/>
  <c r="AI5" i="8"/>
  <c r="AJ12" i="8"/>
  <c r="AK12" i="8" s="1"/>
  <c r="P12" i="8"/>
  <c r="AM12" i="8" s="1"/>
  <c r="AN12" i="8" s="1"/>
  <c r="AL5" i="8"/>
  <c r="AF12" i="8"/>
  <c r="AF11" i="8"/>
  <c r="AL22" i="8"/>
  <c r="AJ11" i="8"/>
  <c r="AK11" i="8" s="1"/>
  <c r="P11" i="8"/>
  <c r="AM11" i="8" s="1"/>
  <c r="AN11" i="8" s="1"/>
  <c r="AI22" i="8"/>
  <c r="AL12" i="8" l="1"/>
  <c r="AI12" i="8"/>
  <c r="AL11" i="8"/>
  <c r="AI11" i="8"/>
</calcChain>
</file>

<file path=xl/sharedStrings.xml><?xml version="1.0" encoding="utf-8"?>
<sst xmlns="http://schemas.openxmlformats.org/spreadsheetml/2006/main" count="1899" uniqueCount="111">
  <si>
    <t>2015-16</t>
  </si>
  <si>
    <t>Year 1 Targets
2019-20</t>
  </si>
  <si>
    <t>Year 2 Targets
2020-2021</t>
  </si>
  <si>
    <t>Year 3 Targets
2021-2022</t>
  </si>
  <si>
    <t>Year 4 Targets
2022-2023</t>
  </si>
  <si>
    <t>Year 5 Targets
2023-24</t>
  </si>
  <si>
    <t>Year 6 Targets
2024-25</t>
  </si>
  <si>
    <t>Year 7 Targets
2025-26</t>
  </si>
  <si>
    <t>Year 8 Targets
2026-27</t>
  </si>
  <si>
    <t>subgroup</t>
  </si>
  <si>
    <t>disagg</t>
  </si>
  <si>
    <t>2017-18</t>
  </si>
  <si>
    <t>ME</t>
  </si>
  <si>
    <t>AT</t>
  </si>
  <si>
    <t>AS</t>
  </si>
  <si>
    <t>AT Calculation</t>
  </si>
  <si>
    <t xml:space="preserve">ME &amp; AS Calculation </t>
  </si>
  <si>
    <t>Gender</t>
  </si>
  <si>
    <t>Male</t>
  </si>
  <si>
    <t>Ethnicity</t>
  </si>
  <si>
    <t>Black or African American</t>
  </si>
  <si>
    <t>Veteran</t>
  </si>
  <si>
    <t>Asian</t>
  </si>
  <si>
    <t>Foster Youth</t>
  </si>
  <si>
    <t>White</t>
  </si>
  <si>
    <t>Economically Disadvantaged</t>
  </si>
  <si>
    <t>Not Economically Disadvantaged</t>
  </si>
  <si>
    <t>Native Hawaiian or other Pacific Islander</t>
  </si>
  <si>
    <t>Some other race</t>
  </si>
  <si>
    <t>Overall</t>
  </si>
  <si>
    <t>%annual change</t>
  </si>
  <si>
    <t>Mean + % Annual Change</t>
  </si>
  <si>
    <t>2016-17</t>
  </si>
  <si>
    <t>Year 6 Targets 2024-25</t>
  </si>
  <si>
    <t>Year 7 Targets 2025-26</t>
  </si>
  <si>
    <t>Year 8 Targets 2026-27</t>
  </si>
  <si>
    <t>2014-15</t>
  </si>
  <si>
    <t>Disabled</t>
  </si>
  <si>
    <t>Hispanic or Latino</t>
  </si>
  <si>
    <t>More than one race</t>
  </si>
  <si>
    <t>LGBT</t>
  </si>
  <si>
    <t>First Generation</t>
  </si>
  <si>
    <t>Not First Generation</t>
  </si>
  <si>
    <t>Filipino</t>
  </si>
  <si>
    <t>Female</t>
  </si>
  <si>
    <t>Not Veteran</t>
  </si>
  <si>
    <t>Not Foster Youth</t>
  </si>
  <si>
    <t>Not LGBT</t>
  </si>
  <si>
    <t>Not Disabled</t>
  </si>
  <si>
    <t>Some other race*</t>
  </si>
  <si>
    <t>Foster Youth*</t>
  </si>
  <si>
    <t>*</t>
  </si>
  <si>
    <t>Subgroups with outcome (numerator) fewer than 10 for 3 consecutive years.</t>
  </si>
  <si>
    <t>**</t>
  </si>
  <si>
    <t>Subgroups with outcome (numerator) fewer than 10 in 1 or 2 of the 3 years.</t>
  </si>
  <si>
    <t>LGBT**</t>
  </si>
  <si>
    <t>Asian**</t>
  </si>
  <si>
    <t>Black or African American**</t>
  </si>
  <si>
    <t>Native Hawaiian or other Pacific Islander*</t>
  </si>
  <si>
    <t>Asian*</t>
  </si>
  <si>
    <t>LGBT*</t>
  </si>
  <si>
    <t>American Indian or Alaska Native*</t>
  </si>
  <si>
    <t>Black or African American*</t>
  </si>
  <si>
    <t>More than one race**</t>
  </si>
  <si>
    <t>Subgroups with denominator fewer than 10 for 3 consecutive years.</t>
  </si>
  <si>
    <t>Subgroups with denomiator fewer than 10 in 1 or 2 of the 3 years.</t>
  </si>
  <si>
    <t>American Indian or Alaska Native**</t>
  </si>
  <si>
    <t>3 year Average</t>
  </si>
  <si>
    <t>Projected Data-PI</t>
  </si>
  <si>
    <t>Actual Data-PI</t>
  </si>
  <si>
    <t>num</t>
  </si>
  <si>
    <t>denom</t>
  </si>
  <si>
    <t>perc</t>
  </si>
  <si>
    <t>PI</t>
  </si>
  <si>
    <t>PI_DI</t>
  </si>
  <si>
    <t>American Indian or Alaska Native</t>
  </si>
  <si>
    <t>Earned a Chancellor’s Office Approved Credit Certificate</t>
  </si>
  <si>
    <t>Earned an Associate Degree</t>
  </si>
  <si>
    <t>All Students Who Transferred to a CSU or UC Institution</t>
  </si>
  <si>
    <t>Median Annual Earnings</t>
  </si>
  <si>
    <t>GOAL 1: COMPLETION</t>
  </si>
  <si>
    <t>GOAL 2: TRANSFER</t>
  </si>
  <si>
    <t>GOAL 3: UNIT ACCUMULATION</t>
  </si>
  <si>
    <t>GOAL 4: WORKFORCE</t>
  </si>
  <si>
    <t>Average Number of Units Accumulated by All Associate Degree Earners</t>
  </si>
  <si>
    <t>DI**</t>
  </si>
  <si>
    <t>DI</t>
  </si>
  <si>
    <t xml:space="preserve">Note: </t>
  </si>
  <si>
    <t xml:space="preserve">Signifies groups that are disprportionately impacted according to CCCCO methodologies (PPG or PI) </t>
  </si>
  <si>
    <t xml:space="preserve">&amp; Hartnell Institutional Effectiveness Framework of using 3 consecutive years of data. </t>
  </si>
  <si>
    <t>Subgroup has fewer than 10 students achieving an outcome.</t>
  </si>
  <si>
    <r>
      <t>Disproportionate Impact as reported by CCCCO, reflecting 3 consecuitve years of SSM data &amp; DI methodologies as of 3/25/2019</t>
    </r>
    <r>
      <rPr>
        <b/>
        <sz val="11"/>
        <color theme="1"/>
        <rFont val="Calibri"/>
        <family val="2"/>
      </rPr>
      <t>*</t>
    </r>
  </si>
  <si>
    <t>Disproportionate Impact for Sub-groups for "Average Number of Units Accumulated by All Associate Degree Earners" &amp; "Median Annual Earning" metrics is calculated by IPRE team.</t>
  </si>
  <si>
    <t>n/a</t>
  </si>
  <si>
    <t>Minumum Equity</t>
  </si>
  <si>
    <t>Minimum Equity &amp; Full Equity</t>
  </si>
  <si>
    <t>Disproportionate Impact as reported by CCCCO, reflecting 3 consecuitve years of SSM data &amp; DI methodologies as of 3/25/2019, with subgroups with fewer than 10 students achieveing an outcome are removed</t>
  </si>
  <si>
    <t>2018-
19</t>
  </si>
  <si>
    <t>2019-
20</t>
  </si>
  <si>
    <t>2020-
21</t>
  </si>
  <si>
    <t>2021-
22</t>
  </si>
  <si>
    <t>2022-
23</t>
  </si>
  <si>
    <t>2023-
24</t>
  </si>
  <si>
    <t>2024-
25</t>
  </si>
  <si>
    <t>2025-
26</t>
  </si>
  <si>
    <t>2026-
27</t>
  </si>
  <si>
    <t>2015-
16</t>
  </si>
  <si>
    <t>2016-
17</t>
  </si>
  <si>
    <t>2017-
18</t>
  </si>
  <si>
    <r>
      <t>American Indian or Alaska Native</t>
    </r>
    <r>
      <rPr>
        <sz val="10"/>
        <color theme="1"/>
        <rFont val="Calibri"/>
        <family val="2"/>
      </rPr>
      <t>*</t>
    </r>
  </si>
  <si>
    <r>
      <t>0.9↑&lt; AT &lt; 1.3</t>
    </r>
    <r>
      <rPr>
        <sz val="10"/>
        <color theme="1"/>
        <rFont val="Calibri"/>
        <family val="2"/>
      </rPr>
      <t>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</si>
</sst>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4A4AA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5" borderId="0" xfId="0" applyFill="1"/>
    <xf numFmtId="0" fontId="0" fillId="5" borderId="3" xfId="0" applyFill="1" applyBorder="1" applyAlignment="1">
      <alignment horizontal="center" vertical="top" wrapText="1"/>
    </xf>
    <xf numFmtId="0" fontId="0" fillId="5" borderId="0" xfId="0" applyFill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0" fillId="5" borderId="7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0" fillId="5" borderId="0" xfId="0" applyFont="1" applyFill="1"/>
    <xf numFmtId="0" fontId="0" fillId="5" borderId="8" xfId="0" applyFill="1" applyBorder="1" applyAlignment="1">
      <alignment vertical="top"/>
    </xf>
    <xf numFmtId="0" fontId="0" fillId="5" borderId="0" xfId="0" applyFill="1" applyAlignment="1">
      <alignment vertical="top"/>
    </xf>
    <xf numFmtId="0" fontId="3" fillId="5" borderId="5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6" xfId="0" applyFill="1" applyBorder="1"/>
    <xf numFmtId="0" fontId="2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5" borderId="6" xfId="0" applyFill="1" applyBorder="1" applyAlignment="1">
      <alignment horizontal="center" vertical="top" wrapText="1"/>
    </xf>
    <xf numFmtId="0" fontId="7" fillId="0" borderId="0" xfId="0" applyFont="1"/>
    <xf numFmtId="164" fontId="0" fillId="0" borderId="1" xfId="0" applyNumberFormat="1" applyFill="1" applyBorder="1"/>
    <xf numFmtId="0" fontId="7" fillId="7" borderId="1" xfId="0" applyFont="1" applyFill="1" applyBorder="1"/>
    <xf numFmtId="0" fontId="0" fillId="7" borderId="1" xfId="0" applyFill="1" applyBorder="1"/>
    <xf numFmtId="0" fontId="5" fillId="0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9" fontId="4" fillId="2" borderId="6" xfId="1" applyFont="1" applyFill="1" applyBorder="1" applyAlignment="1">
      <alignment horizontal="center" vertical="top" wrapText="1"/>
    </xf>
    <xf numFmtId="9" fontId="8" fillId="3" borderId="6" xfId="1" applyFont="1" applyFill="1" applyBorder="1" applyAlignment="1">
      <alignment horizontal="center" vertical="top" wrapText="1"/>
    </xf>
    <xf numFmtId="9" fontId="4" fillId="4" borderId="6" xfId="1" applyFont="1" applyFill="1" applyBorder="1" applyAlignment="1">
      <alignment horizontal="center" vertical="top"/>
    </xf>
    <xf numFmtId="9" fontId="4" fillId="2" borderId="6" xfId="1" applyFont="1" applyFill="1" applyBorder="1" applyAlignment="1">
      <alignment horizontal="center" vertical="top"/>
    </xf>
    <xf numFmtId="9" fontId="8" fillId="3" borderId="6" xfId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/>
    </xf>
    <xf numFmtId="9" fontId="8" fillId="0" borderId="6" xfId="1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9" fontId="4" fillId="3" borderId="6" xfId="1" applyFont="1" applyFill="1" applyBorder="1" applyAlignment="1">
      <alignment horizontal="center" vertical="top"/>
    </xf>
    <xf numFmtId="9" fontId="4" fillId="3" borderId="6" xfId="1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9" fontId="4" fillId="0" borderId="6" xfId="1" applyFont="1" applyFill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9" fontId="4" fillId="3" borderId="6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/>
    </xf>
    <xf numFmtId="9" fontId="11" fillId="0" borderId="6" xfId="1" applyFont="1" applyFill="1" applyBorder="1" applyAlignment="1">
      <alignment horizontal="center" vertical="top"/>
    </xf>
    <xf numFmtId="9" fontId="8" fillId="0" borderId="6" xfId="1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9" fontId="4" fillId="0" borderId="6" xfId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vertical="top"/>
    </xf>
    <xf numFmtId="0" fontId="4" fillId="0" borderId="0" xfId="0" applyFont="1" applyAlignment="1"/>
    <xf numFmtId="0" fontId="4" fillId="0" borderId="6" xfId="0" applyFont="1" applyFill="1" applyBorder="1"/>
    <xf numFmtId="0" fontId="4" fillId="0" borderId="0" xfId="0" applyFont="1" applyBorder="1"/>
    <xf numFmtId="9" fontId="4" fillId="0" borderId="6" xfId="1" applyFont="1" applyFill="1" applyBorder="1" applyAlignment="1">
      <alignment horizontal="center"/>
    </xf>
    <xf numFmtId="9" fontId="8" fillId="4" borderId="6" xfId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0" xfId="0" applyFont="1" applyFill="1" applyBorder="1"/>
    <xf numFmtId="9" fontId="8" fillId="2" borderId="6" xfId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/>
    <xf numFmtId="9" fontId="11" fillId="0" borderId="6" xfId="1" applyFont="1" applyFill="1" applyBorder="1" applyAlignment="1">
      <alignment horizontal="center"/>
    </xf>
    <xf numFmtId="0" fontId="4" fillId="0" borderId="0" xfId="0" applyFont="1" applyFill="1"/>
    <xf numFmtId="9" fontId="4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9" fontId="4" fillId="0" borderId="6" xfId="1" applyNumberFormat="1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 wrapText="1"/>
    </xf>
    <xf numFmtId="9" fontId="8" fillId="0" borderId="6" xfId="1" applyFont="1" applyFill="1" applyBorder="1" applyAlignment="1">
      <alignment horizontal="center" vertical="top" wrapText="1"/>
    </xf>
    <xf numFmtId="9" fontId="4" fillId="5" borderId="6" xfId="1" applyFont="1" applyFill="1" applyBorder="1" applyAlignment="1">
      <alignment horizontal="left" vertical="top"/>
    </xf>
    <xf numFmtId="9" fontId="4" fillId="5" borderId="6" xfId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/>
    </xf>
    <xf numFmtId="9" fontId="4" fillId="5" borderId="6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9" fontId="11" fillId="5" borderId="6" xfId="1" applyFont="1" applyFill="1" applyBorder="1" applyAlignment="1">
      <alignment horizontal="center" vertical="top"/>
    </xf>
    <xf numFmtId="9" fontId="8" fillId="5" borderId="6" xfId="1" applyNumberFormat="1" applyFont="1" applyFill="1" applyBorder="1" applyAlignment="1">
      <alignment horizontal="center" vertical="top"/>
    </xf>
    <xf numFmtId="9" fontId="4" fillId="5" borderId="6" xfId="1" applyNumberFormat="1" applyFont="1" applyFill="1" applyBorder="1" applyAlignment="1">
      <alignment horizontal="center" vertical="top"/>
    </xf>
    <xf numFmtId="9" fontId="4" fillId="5" borderId="6" xfId="1" applyFont="1" applyFill="1" applyBorder="1" applyAlignment="1">
      <alignment horizontal="center" vertical="top" wrapText="1"/>
    </xf>
    <xf numFmtId="9" fontId="8" fillId="5" borderId="6" xfId="1" applyFont="1" applyFill="1" applyBorder="1" applyAlignment="1">
      <alignment horizontal="center" vertical="top" wrapText="1"/>
    </xf>
    <xf numFmtId="9" fontId="8" fillId="5" borderId="6" xfId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4" fillId="5" borderId="6" xfId="0" applyFont="1" applyFill="1" applyBorder="1"/>
    <xf numFmtId="0" fontId="4" fillId="5" borderId="0" xfId="0" applyFont="1" applyFill="1" applyAlignment="1"/>
    <xf numFmtId="0" fontId="4" fillId="0" borderId="0" xfId="0" applyFont="1" applyBorder="1" applyAlignment="1">
      <alignment horizontal="left" vertical="top"/>
    </xf>
    <xf numFmtId="9" fontId="4" fillId="5" borderId="6" xfId="1" applyFont="1" applyFill="1" applyBorder="1" applyAlignment="1">
      <alignment horizontal="center"/>
    </xf>
    <xf numFmtId="0" fontId="4" fillId="5" borderId="0" xfId="0" applyFont="1" applyFill="1"/>
    <xf numFmtId="0" fontId="3" fillId="5" borderId="6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="90" zoomScaleNormal="90" workbookViewId="0">
      <selection sqref="A1:F1"/>
    </sheetView>
  </sheetViews>
  <sheetFormatPr defaultColWidth="8.7109375" defaultRowHeight="15" x14ac:dyDescent="0.25"/>
  <cols>
    <col min="1" max="1" width="34.85546875" style="4" bestFit="1" customWidth="1"/>
    <col min="2" max="2" width="14.85546875" style="4" customWidth="1"/>
    <col min="3" max="3" width="8.7109375" style="4"/>
    <col min="4" max="4" width="15.7109375" style="4" customWidth="1"/>
    <col min="5" max="5" width="19.5703125" style="4" customWidth="1"/>
    <col min="6" max="6" width="19.42578125" style="4" customWidth="1"/>
    <col min="7" max="7" width="8.7109375" style="4"/>
    <col min="8" max="8" width="19.85546875" style="4" customWidth="1"/>
    <col min="9" max="16384" width="8.7109375" style="4"/>
  </cols>
  <sheetData>
    <row r="1" spans="1:6" ht="21.6" customHeight="1" thickBot="1" x14ac:dyDescent="0.3">
      <c r="A1" s="108" t="s">
        <v>91</v>
      </c>
      <c r="B1" s="108"/>
      <c r="C1" s="108"/>
      <c r="D1" s="108"/>
      <c r="E1" s="108"/>
      <c r="F1" s="109"/>
    </row>
    <row r="2" spans="1:6" s="6" customFormat="1" ht="31.5" thickTop="1" thickBot="1" x14ac:dyDescent="0.3">
      <c r="A2" s="5"/>
      <c r="B2" s="110" t="s">
        <v>80</v>
      </c>
      <c r="C2" s="110"/>
      <c r="D2" s="18" t="s">
        <v>81</v>
      </c>
      <c r="E2" s="19" t="s">
        <v>82</v>
      </c>
      <c r="F2" s="7" t="s">
        <v>83</v>
      </c>
    </row>
    <row r="3" spans="1:6" s="9" customFormat="1" ht="62.1" customHeight="1" thickTop="1" thickBot="1" x14ac:dyDescent="0.3">
      <c r="A3" s="7"/>
      <c r="B3" s="8" t="s">
        <v>76</v>
      </c>
      <c r="C3" s="8" t="s">
        <v>77</v>
      </c>
      <c r="D3" s="8" t="s">
        <v>78</v>
      </c>
      <c r="E3" s="8" t="s">
        <v>84</v>
      </c>
      <c r="F3" s="20" t="s">
        <v>79</v>
      </c>
    </row>
    <row r="4" spans="1:6" ht="16.5" thickTop="1" thickBot="1" x14ac:dyDescent="0.3">
      <c r="A4" s="12" t="s">
        <v>22</v>
      </c>
      <c r="B4" s="11" t="s">
        <v>85</v>
      </c>
      <c r="C4" s="11" t="s">
        <v>85</v>
      </c>
      <c r="D4" s="13"/>
      <c r="E4" s="14"/>
      <c r="F4" s="14"/>
    </row>
    <row r="5" spans="1:6" ht="16.5" thickTop="1" thickBot="1" x14ac:dyDescent="0.3">
      <c r="A5" s="12" t="s">
        <v>20</v>
      </c>
      <c r="B5" s="11" t="s">
        <v>85</v>
      </c>
      <c r="C5" s="13"/>
      <c r="D5" s="11" t="s">
        <v>85</v>
      </c>
      <c r="E5" s="14"/>
      <c r="F5" s="14"/>
    </row>
    <row r="6" spans="1:6" ht="16.5" thickTop="1" thickBot="1" x14ac:dyDescent="0.3">
      <c r="A6" s="12" t="s">
        <v>37</v>
      </c>
      <c r="B6" s="13"/>
      <c r="C6" s="13"/>
      <c r="D6" s="13"/>
      <c r="E6" s="14"/>
      <c r="F6" s="11" t="s">
        <v>86</v>
      </c>
    </row>
    <row r="7" spans="1:6" ht="16.5" thickTop="1" thickBot="1" x14ac:dyDescent="0.3">
      <c r="A7" s="12" t="s">
        <v>25</v>
      </c>
      <c r="B7" s="13"/>
      <c r="C7" s="13"/>
      <c r="D7" s="13"/>
      <c r="E7" s="14"/>
      <c r="F7" s="11" t="s">
        <v>86</v>
      </c>
    </row>
    <row r="8" spans="1:6" ht="16.5" thickTop="1" thickBot="1" x14ac:dyDescent="0.3">
      <c r="A8" s="12" t="s">
        <v>23</v>
      </c>
      <c r="B8" s="11" t="s">
        <v>85</v>
      </c>
      <c r="C8" s="11" t="s">
        <v>85</v>
      </c>
      <c r="D8" s="13"/>
      <c r="E8" s="14"/>
      <c r="F8" s="10"/>
    </row>
    <row r="9" spans="1:6" ht="16.5" thickTop="1" thickBot="1" x14ac:dyDescent="0.3">
      <c r="A9" s="12" t="s">
        <v>38</v>
      </c>
      <c r="B9" s="13"/>
      <c r="C9" s="13"/>
      <c r="D9" s="13"/>
      <c r="E9" s="14"/>
      <c r="F9" s="11" t="s">
        <v>86</v>
      </c>
    </row>
    <row r="10" spans="1:6" ht="16.5" thickTop="1" thickBot="1" x14ac:dyDescent="0.3">
      <c r="A10" s="12" t="s">
        <v>40</v>
      </c>
      <c r="B10" s="13"/>
      <c r="C10" s="13"/>
      <c r="D10" s="13"/>
      <c r="E10" s="14"/>
      <c r="F10" s="11" t="s">
        <v>86</v>
      </c>
    </row>
    <row r="11" spans="1:6" ht="16.5" thickTop="1" thickBot="1" x14ac:dyDescent="0.3">
      <c r="A11" s="12" t="s">
        <v>18</v>
      </c>
      <c r="B11" s="11" t="s">
        <v>86</v>
      </c>
      <c r="C11" s="11" t="s">
        <v>86</v>
      </c>
      <c r="D11" s="13"/>
      <c r="E11" s="14"/>
      <c r="F11" s="14"/>
    </row>
    <row r="12" spans="1:6" s="3" customFormat="1" ht="16.5" thickTop="1" thickBot="1" x14ac:dyDescent="0.3">
      <c r="A12" s="21" t="s">
        <v>39</v>
      </c>
      <c r="B12" s="22"/>
      <c r="C12" s="22"/>
      <c r="D12" s="23"/>
      <c r="E12" s="14"/>
      <c r="F12" s="11" t="s">
        <v>86</v>
      </c>
    </row>
    <row r="13" spans="1:6" ht="16.5" thickTop="1" thickBot="1" x14ac:dyDescent="0.3">
      <c r="A13" s="12" t="s">
        <v>27</v>
      </c>
      <c r="B13" s="11" t="s">
        <v>85</v>
      </c>
      <c r="C13" s="13"/>
      <c r="D13" s="11" t="s">
        <v>85</v>
      </c>
      <c r="E13" s="14"/>
      <c r="F13" s="10"/>
    </row>
    <row r="14" spans="1:6" ht="16.5" thickTop="1" thickBot="1" x14ac:dyDescent="0.3">
      <c r="A14" s="12" t="s">
        <v>26</v>
      </c>
      <c r="B14" s="11" t="s">
        <v>86</v>
      </c>
      <c r="C14" s="11" t="s">
        <v>86</v>
      </c>
      <c r="D14" s="11" t="s">
        <v>86</v>
      </c>
      <c r="E14" s="14"/>
      <c r="F14" s="14"/>
    </row>
    <row r="15" spans="1:6" ht="16.5" thickTop="1" thickBot="1" x14ac:dyDescent="0.3">
      <c r="A15" s="12" t="s">
        <v>28</v>
      </c>
      <c r="B15" s="11" t="s">
        <v>85</v>
      </c>
      <c r="C15" s="11" t="s">
        <v>85</v>
      </c>
      <c r="D15" s="11" t="s">
        <v>85</v>
      </c>
      <c r="E15" s="14"/>
      <c r="F15" s="14"/>
    </row>
    <row r="16" spans="1:6" ht="16.5" thickTop="1" thickBot="1" x14ac:dyDescent="0.3">
      <c r="A16" s="12" t="s">
        <v>21</v>
      </c>
      <c r="B16" s="13"/>
      <c r="C16" s="13"/>
      <c r="D16" s="11" t="s">
        <v>86</v>
      </c>
      <c r="E16" s="14"/>
      <c r="F16" s="14"/>
    </row>
    <row r="17" spans="1:7" ht="16.5" thickTop="1" thickBot="1" x14ac:dyDescent="0.3">
      <c r="A17" s="12" t="s">
        <v>24</v>
      </c>
      <c r="B17" s="11" t="s">
        <v>86</v>
      </c>
      <c r="C17" s="11" t="s">
        <v>86</v>
      </c>
      <c r="D17" s="11" t="s">
        <v>86</v>
      </c>
      <c r="E17" s="14"/>
      <c r="F17" s="14"/>
    </row>
    <row r="18" spans="1:7" ht="8.1" customHeight="1" thickTop="1" x14ac:dyDescent="0.25"/>
    <row r="19" spans="1:7" ht="15.75" thickBot="1" x14ac:dyDescent="0.3">
      <c r="A19" s="15" t="s">
        <v>87</v>
      </c>
    </row>
    <row r="20" spans="1:7" ht="16.5" thickTop="1" thickBot="1" x14ac:dyDescent="0.3">
      <c r="A20" s="11" t="s">
        <v>86</v>
      </c>
      <c r="B20" s="16" t="s">
        <v>88</v>
      </c>
      <c r="C20" s="17"/>
      <c r="D20" s="17"/>
      <c r="E20" s="17"/>
      <c r="F20" s="17"/>
    </row>
    <row r="21" spans="1:7" ht="15.75" thickTop="1" x14ac:dyDescent="0.25">
      <c r="B21" s="17" t="s">
        <v>89</v>
      </c>
      <c r="C21" s="17"/>
      <c r="D21" s="17"/>
      <c r="E21" s="17"/>
      <c r="F21" s="17"/>
    </row>
    <row r="22" spans="1:7" ht="6.6" customHeight="1" x14ac:dyDescent="0.25"/>
    <row r="23" spans="1:7" s="17" customFormat="1" ht="34.5" customHeight="1" x14ac:dyDescent="0.25">
      <c r="A23" s="17" t="s">
        <v>51</v>
      </c>
      <c r="B23" s="111" t="s">
        <v>92</v>
      </c>
      <c r="C23" s="111"/>
      <c r="D23" s="111"/>
      <c r="E23" s="111"/>
      <c r="F23" s="111"/>
      <c r="G23" s="111"/>
    </row>
    <row r="24" spans="1:7" x14ac:dyDescent="0.25">
      <c r="A24" s="4" t="s">
        <v>53</v>
      </c>
      <c r="B24" s="4" t="s">
        <v>90</v>
      </c>
    </row>
    <row r="27" spans="1:7" ht="36.950000000000003" customHeight="1" thickBot="1" x14ac:dyDescent="0.3">
      <c r="A27" s="112" t="s">
        <v>96</v>
      </c>
      <c r="B27" s="112"/>
      <c r="C27" s="112"/>
      <c r="D27" s="112"/>
      <c r="E27" s="112"/>
      <c r="F27" s="113"/>
    </row>
    <row r="28" spans="1:7" ht="31.5" thickTop="1" thickBot="1" x14ac:dyDescent="0.3">
      <c r="A28" s="24"/>
      <c r="B28" s="107" t="s">
        <v>80</v>
      </c>
      <c r="C28" s="107"/>
      <c r="D28" s="7" t="s">
        <v>81</v>
      </c>
      <c r="E28" s="7" t="s">
        <v>82</v>
      </c>
      <c r="F28" s="7" t="s">
        <v>83</v>
      </c>
    </row>
    <row r="29" spans="1:7" ht="91.5" thickTop="1" thickBot="1" x14ac:dyDescent="0.3">
      <c r="A29" s="7"/>
      <c r="B29" s="8" t="s">
        <v>76</v>
      </c>
      <c r="C29" s="8" t="s">
        <v>77</v>
      </c>
      <c r="D29" s="8" t="s">
        <v>78</v>
      </c>
      <c r="E29" s="8" t="s">
        <v>84</v>
      </c>
      <c r="F29" s="8" t="s">
        <v>79</v>
      </c>
    </row>
    <row r="30" spans="1:7" ht="16.5" thickTop="1" thickBot="1" x14ac:dyDescent="0.3">
      <c r="A30" s="12" t="s">
        <v>37</v>
      </c>
      <c r="B30" s="13"/>
      <c r="C30" s="13"/>
      <c r="D30" s="13"/>
      <c r="E30" s="14"/>
      <c r="F30" s="11" t="s">
        <v>86</v>
      </c>
    </row>
    <row r="31" spans="1:7" ht="16.5" thickTop="1" thickBot="1" x14ac:dyDescent="0.3">
      <c r="A31" s="12" t="s">
        <v>25</v>
      </c>
      <c r="B31" s="13"/>
      <c r="C31" s="13"/>
      <c r="D31" s="13"/>
      <c r="E31" s="14"/>
      <c r="F31" s="11" t="s">
        <v>86</v>
      </c>
    </row>
    <row r="32" spans="1:7" ht="16.5" thickTop="1" thickBot="1" x14ac:dyDescent="0.3">
      <c r="A32" s="12" t="s">
        <v>38</v>
      </c>
      <c r="B32" s="13"/>
      <c r="C32" s="13"/>
      <c r="D32" s="13"/>
      <c r="E32" s="14"/>
      <c r="F32" s="11" t="s">
        <v>86</v>
      </c>
    </row>
    <row r="33" spans="1:6" ht="16.5" thickTop="1" thickBot="1" x14ac:dyDescent="0.3">
      <c r="A33" s="12" t="s">
        <v>40</v>
      </c>
      <c r="B33" s="13"/>
      <c r="C33" s="13"/>
      <c r="D33" s="13"/>
      <c r="E33" s="14"/>
      <c r="F33" s="11" t="s">
        <v>86</v>
      </c>
    </row>
    <row r="34" spans="1:6" ht="16.5" thickTop="1" thickBot="1" x14ac:dyDescent="0.3">
      <c r="A34" s="12" t="s">
        <v>18</v>
      </c>
      <c r="B34" s="11" t="s">
        <v>86</v>
      </c>
      <c r="C34" s="11" t="s">
        <v>86</v>
      </c>
      <c r="D34" s="13"/>
      <c r="E34" s="14"/>
      <c r="F34" s="14"/>
    </row>
    <row r="35" spans="1:6" ht="16.5" thickTop="1" thickBot="1" x14ac:dyDescent="0.3">
      <c r="A35" s="21" t="s">
        <v>39</v>
      </c>
      <c r="B35" s="22"/>
      <c r="C35" s="22"/>
      <c r="D35" s="23"/>
      <c r="E35" s="14"/>
      <c r="F35" s="11" t="s">
        <v>86</v>
      </c>
    </row>
    <row r="36" spans="1:6" ht="16.5" thickTop="1" thickBot="1" x14ac:dyDescent="0.3">
      <c r="A36" s="12" t="s">
        <v>26</v>
      </c>
      <c r="B36" s="11" t="s">
        <v>86</v>
      </c>
      <c r="C36" s="11" t="s">
        <v>86</v>
      </c>
      <c r="D36" s="11" t="s">
        <v>86</v>
      </c>
      <c r="E36" s="14"/>
      <c r="F36" s="14"/>
    </row>
    <row r="37" spans="1:6" ht="16.5" thickTop="1" thickBot="1" x14ac:dyDescent="0.3">
      <c r="A37" s="12" t="s">
        <v>21</v>
      </c>
      <c r="B37" s="13"/>
      <c r="C37" s="13"/>
      <c r="D37" s="11" t="s">
        <v>86</v>
      </c>
      <c r="E37" s="14"/>
      <c r="F37" s="14"/>
    </row>
    <row r="38" spans="1:6" ht="16.5" thickTop="1" thickBot="1" x14ac:dyDescent="0.3">
      <c r="A38" s="12" t="s">
        <v>24</v>
      </c>
      <c r="B38" s="11" t="s">
        <v>86</v>
      </c>
      <c r="C38" s="11" t="s">
        <v>86</v>
      </c>
      <c r="D38" s="11" t="s">
        <v>86</v>
      </c>
      <c r="E38" s="14"/>
      <c r="F38" s="14"/>
    </row>
    <row r="39" spans="1:6" ht="15.75" thickTop="1" x14ac:dyDescent="0.25"/>
  </sheetData>
  <autoFilter ref="A3:F17"/>
  <mergeCells count="5">
    <mergeCell ref="B28:C28"/>
    <mergeCell ref="A1:F1"/>
    <mergeCell ref="B2:C2"/>
    <mergeCell ref="B23:G23"/>
    <mergeCell ref="A27:F2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90" zoomScaleNormal="90" workbookViewId="0"/>
  </sheetViews>
  <sheetFormatPr defaultRowHeight="15" x14ac:dyDescent="0.25"/>
  <cols>
    <col min="3" max="12" width="8.7109375" customWidth="1"/>
  </cols>
  <sheetData>
    <row r="1" spans="1:17" x14ac:dyDescent="0.25">
      <c r="A1" s="1"/>
      <c r="B1" s="1"/>
      <c r="C1" s="116" t="s">
        <v>36</v>
      </c>
      <c r="D1" s="116"/>
      <c r="E1" s="116"/>
      <c r="F1" s="116"/>
      <c r="G1" s="116"/>
      <c r="H1" s="116" t="s">
        <v>0</v>
      </c>
      <c r="I1" s="116"/>
      <c r="J1" s="116"/>
      <c r="K1" s="116"/>
      <c r="L1" s="116"/>
      <c r="M1" s="116" t="s">
        <v>32</v>
      </c>
      <c r="N1" s="116"/>
      <c r="O1" s="116"/>
      <c r="P1" s="116"/>
      <c r="Q1" s="11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36</v>
      </c>
      <c r="D3" s="2">
        <v>611</v>
      </c>
      <c r="E3" s="2">
        <v>5.8919803999999999E-2</v>
      </c>
      <c r="F3" s="2">
        <v>1.2016509470585099</v>
      </c>
      <c r="G3" s="2">
        <v>0</v>
      </c>
      <c r="H3" s="2">
        <v>27</v>
      </c>
      <c r="I3" s="2">
        <v>611</v>
      </c>
      <c r="J3" s="2">
        <v>4.4189853000000001E-2</v>
      </c>
      <c r="K3" s="2">
        <v>0.74386252045826495</v>
      </c>
      <c r="L3" s="2">
        <v>1</v>
      </c>
      <c r="M3" s="2">
        <v>31</v>
      </c>
      <c r="N3" s="2">
        <v>648</v>
      </c>
      <c r="O3" s="2">
        <v>4.7839505999999997E-2</v>
      </c>
      <c r="P3" s="2">
        <v>0.83828664952495602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491</v>
      </c>
      <c r="D4" s="2">
        <v>10137</v>
      </c>
      <c r="E4" s="2">
        <v>4.8436421E-2</v>
      </c>
      <c r="F4" s="2">
        <v>0.98784564184149604</v>
      </c>
      <c r="G4" s="2">
        <v>0</v>
      </c>
      <c r="H4" s="2">
        <v>645</v>
      </c>
      <c r="I4" s="2">
        <v>10701</v>
      </c>
      <c r="J4" s="2">
        <v>6.0274741E-2</v>
      </c>
      <c r="K4" s="2">
        <v>1.01462480142043</v>
      </c>
      <c r="L4" s="2">
        <v>0</v>
      </c>
      <c r="M4" s="2">
        <v>646</v>
      </c>
      <c r="N4" s="2">
        <v>11215</v>
      </c>
      <c r="O4" s="2">
        <v>5.7601426999999997E-2</v>
      </c>
      <c r="P4" s="2">
        <v>1.00934375845812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452</v>
      </c>
      <c r="D5" s="2">
        <v>7826</v>
      </c>
      <c r="E5" s="2">
        <v>5.7756197000000002E-2</v>
      </c>
      <c r="F5" s="2">
        <v>1.1779195606917201</v>
      </c>
      <c r="G5" s="2">
        <v>0</v>
      </c>
      <c r="H5" s="2">
        <v>581</v>
      </c>
      <c r="I5" s="2">
        <v>7870</v>
      </c>
      <c r="J5" s="2">
        <v>7.3824651000000005E-2</v>
      </c>
      <c r="K5" s="2">
        <v>1.2427149512918301</v>
      </c>
      <c r="L5" s="2">
        <v>0</v>
      </c>
      <c r="M5" s="2">
        <v>595</v>
      </c>
      <c r="N5" s="2">
        <v>8287</v>
      </c>
      <c r="O5" s="2">
        <v>7.1799204000000005E-2</v>
      </c>
      <c r="P5" s="2">
        <v>1.25812991428799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75</v>
      </c>
      <c r="D6" s="2">
        <v>2922</v>
      </c>
      <c r="E6" s="2">
        <v>2.5667351000000001E-2</v>
      </c>
      <c r="F6" s="2">
        <v>0.52347759001593597</v>
      </c>
      <c r="G6" s="2">
        <v>1</v>
      </c>
      <c r="H6" s="2">
        <v>91</v>
      </c>
      <c r="I6" s="2">
        <v>3442</v>
      </c>
      <c r="J6" s="2">
        <v>2.6438117000000001E-2</v>
      </c>
      <c r="K6" s="2">
        <v>0.44504164245593603</v>
      </c>
      <c r="L6" s="2">
        <v>1</v>
      </c>
      <c r="M6" s="2">
        <v>82</v>
      </c>
      <c r="N6" s="2">
        <v>3576</v>
      </c>
      <c r="O6" s="2">
        <v>2.2930649000000001E-2</v>
      </c>
      <c r="P6" s="2">
        <v>0.401811353550174</v>
      </c>
      <c r="Q6" s="2">
        <v>1</v>
      </c>
    </row>
    <row r="7" spans="1:17" x14ac:dyDescent="0.25">
      <c r="A7" s="2" t="s">
        <v>19</v>
      </c>
      <c r="B7" s="2" t="s">
        <v>75</v>
      </c>
      <c r="C7" s="2">
        <v>1</v>
      </c>
      <c r="D7" s="2">
        <v>32</v>
      </c>
      <c r="E7" s="2">
        <v>3.125E-2</v>
      </c>
      <c r="F7" s="2">
        <v>0.63733396584440205</v>
      </c>
      <c r="G7" s="2">
        <v>1</v>
      </c>
      <c r="H7" s="2">
        <v>0</v>
      </c>
      <c r="I7" s="2">
        <v>31</v>
      </c>
      <c r="J7" s="2">
        <v>0</v>
      </c>
      <c r="K7" s="2">
        <v>0</v>
      </c>
      <c r="L7" s="2">
        <v>1</v>
      </c>
      <c r="M7" s="2">
        <v>2</v>
      </c>
      <c r="N7" s="2">
        <v>43</v>
      </c>
      <c r="O7" s="2">
        <v>4.6511627999999999E-2</v>
      </c>
      <c r="P7" s="2">
        <v>0.81501837793274001</v>
      </c>
      <c r="Q7" s="2">
        <v>0</v>
      </c>
    </row>
    <row r="8" spans="1:17" x14ac:dyDescent="0.25">
      <c r="A8" s="2" t="s">
        <v>19</v>
      </c>
      <c r="B8" s="2" t="s">
        <v>22</v>
      </c>
      <c r="C8" s="2">
        <v>10</v>
      </c>
      <c r="D8" s="2">
        <v>236</v>
      </c>
      <c r="E8" s="2">
        <v>4.2372881000000001E-2</v>
      </c>
      <c r="F8" s="2">
        <v>0.86418164860257896</v>
      </c>
      <c r="G8" s="2">
        <v>0</v>
      </c>
      <c r="H8" s="2">
        <v>14</v>
      </c>
      <c r="I8" s="2">
        <v>254</v>
      </c>
      <c r="J8" s="2">
        <v>5.5118109999999998E-2</v>
      </c>
      <c r="K8" s="2">
        <v>0.92782152230971104</v>
      </c>
      <c r="L8" s="2">
        <v>0</v>
      </c>
      <c r="M8" s="2">
        <v>11</v>
      </c>
      <c r="N8" s="2">
        <v>266</v>
      </c>
      <c r="O8" s="2">
        <v>4.1353383000000001E-2</v>
      </c>
      <c r="P8" s="2">
        <v>0.724631001432681</v>
      </c>
      <c r="Q8" s="2">
        <v>1</v>
      </c>
    </row>
    <row r="9" spans="1:17" x14ac:dyDescent="0.25">
      <c r="A9" s="2" t="s">
        <v>19</v>
      </c>
      <c r="B9" s="2" t="s">
        <v>20</v>
      </c>
      <c r="C9" s="2">
        <v>2</v>
      </c>
      <c r="D9" s="2">
        <v>238</v>
      </c>
      <c r="E9" s="2">
        <v>8.4033609999999998E-3</v>
      </c>
      <c r="F9" s="2">
        <v>0.17138392358841101</v>
      </c>
      <c r="G9" s="2">
        <v>1</v>
      </c>
      <c r="H9" s="2">
        <v>5</v>
      </c>
      <c r="I9" s="2">
        <v>224</v>
      </c>
      <c r="J9" s="2">
        <v>2.2321429E-2</v>
      </c>
      <c r="K9" s="2">
        <v>0.375744047619048</v>
      </c>
      <c r="L9" s="2">
        <v>1</v>
      </c>
      <c r="M9" s="2">
        <v>4</v>
      </c>
      <c r="N9" s="2">
        <v>204</v>
      </c>
      <c r="O9" s="2">
        <v>1.9607843E-2</v>
      </c>
      <c r="P9" s="2">
        <v>0.34358617893242999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18</v>
      </c>
      <c r="D10" s="2">
        <v>312</v>
      </c>
      <c r="E10" s="2">
        <v>5.7692307999999998E-2</v>
      </c>
      <c r="F10" s="2">
        <v>1.17661655232813</v>
      </c>
      <c r="G10" s="2">
        <v>0</v>
      </c>
      <c r="H10" s="2">
        <v>23</v>
      </c>
      <c r="I10" s="2">
        <v>331</v>
      </c>
      <c r="J10" s="2">
        <v>6.9486405000000001E-2</v>
      </c>
      <c r="K10" s="2">
        <v>1.1696878147029199</v>
      </c>
      <c r="L10" s="2">
        <v>0</v>
      </c>
      <c r="M10" s="2">
        <v>18</v>
      </c>
      <c r="N10" s="2">
        <v>352</v>
      </c>
      <c r="O10" s="2">
        <v>5.1136363999999997E-2</v>
      </c>
      <c r="P10" s="2">
        <v>0.89605713710218904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415</v>
      </c>
      <c r="D11" s="2">
        <v>7274</v>
      </c>
      <c r="E11" s="2">
        <v>5.7052515999999998E-2</v>
      </c>
      <c r="F11" s="2">
        <v>1.1635681971973699</v>
      </c>
      <c r="G11" s="2">
        <v>0</v>
      </c>
      <c r="H11" s="2">
        <v>551</v>
      </c>
      <c r="I11" s="2">
        <v>7558</v>
      </c>
      <c r="J11" s="2">
        <v>7.2902884000000001E-2</v>
      </c>
      <c r="K11" s="2">
        <v>1.22719855340919</v>
      </c>
      <c r="L11" s="2">
        <v>0</v>
      </c>
      <c r="M11" s="2">
        <v>560</v>
      </c>
      <c r="N11" s="2">
        <v>7946</v>
      </c>
      <c r="O11" s="2">
        <v>7.0475710999999996E-2</v>
      </c>
      <c r="P11" s="2">
        <v>1.23493849362071</v>
      </c>
      <c r="Q11" s="2">
        <v>0</v>
      </c>
    </row>
    <row r="12" spans="1:17" x14ac:dyDescent="0.25">
      <c r="A12" s="2" t="s">
        <v>19</v>
      </c>
      <c r="B12" s="2" t="s">
        <v>27</v>
      </c>
      <c r="C12" s="2">
        <v>0</v>
      </c>
      <c r="D12" s="2">
        <v>46</v>
      </c>
      <c r="E12" s="2">
        <v>0</v>
      </c>
      <c r="F12" s="2">
        <v>0</v>
      </c>
      <c r="G12" s="2">
        <v>1</v>
      </c>
      <c r="H12" s="2">
        <v>1</v>
      </c>
      <c r="I12" s="2">
        <v>48</v>
      </c>
      <c r="J12" s="2">
        <v>2.0833332999999999E-2</v>
      </c>
      <c r="K12" s="2">
        <v>0.35069444444444398</v>
      </c>
      <c r="L12" s="2">
        <v>1</v>
      </c>
      <c r="M12" s="2">
        <v>1</v>
      </c>
      <c r="N12" s="2">
        <v>41</v>
      </c>
      <c r="O12" s="2">
        <v>2.4390243999999998E-2</v>
      </c>
      <c r="P12" s="2">
        <v>0.42738768598912003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8</v>
      </c>
      <c r="D13" s="2">
        <v>202</v>
      </c>
      <c r="E13" s="2">
        <v>3.9603960000000001E-2</v>
      </c>
      <c r="F13" s="2">
        <v>0.807710372555282</v>
      </c>
      <c r="G13" s="2">
        <v>0</v>
      </c>
      <c r="H13" s="2">
        <v>15</v>
      </c>
      <c r="I13" s="2">
        <v>215</v>
      </c>
      <c r="J13" s="2">
        <v>6.9767441999999999E-2</v>
      </c>
      <c r="K13" s="2">
        <v>1.17441860465116</v>
      </c>
      <c r="L13" s="2">
        <v>0</v>
      </c>
      <c r="M13" s="2">
        <v>21</v>
      </c>
      <c r="N13" s="2">
        <v>219</v>
      </c>
      <c r="O13" s="2">
        <v>9.5890410999999995E-2</v>
      </c>
      <c r="P13" s="2">
        <v>1.6802776147791401</v>
      </c>
      <c r="Q13" s="2">
        <v>0</v>
      </c>
    </row>
    <row r="14" spans="1:17" x14ac:dyDescent="0.25">
      <c r="A14" s="2" t="s">
        <v>19</v>
      </c>
      <c r="B14" s="2" t="s">
        <v>28</v>
      </c>
      <c r="C14" s="2">
        <v>3</v>
      </c>
      <c r="D14" s="2">
        <v>418</v>
      </c>
      <c r="E14" s="2">
        <v>7.1770330000000002E-3</v>
      </c>
      <c r="F14" s="2">
        <v>0.14637335100732701</v>
      </c>
      <c r="G14" s="2">
        <v>1</v>
      </c>
      <c r="H14" s="2">
        <v>3</v>
      </c>
      <c r="I14" s="2">
        <v>391</v>
      </c>
      <c r="J14" s="2">
        <v>7.6726340000000002E-3</v>
      </c>
      <c r="K14" s="2">
        <v>0.129156010230179</v>
      </c>
      <c r="L14" s="2">
        <v>1</v>
      </c>
      <c r="M14" s="2">
        <v>3</v>
      </c>
      <c r="N14" s="2">
        <v>397</v>
      </c>
      <c r="O14" s="2">
        <v>7.5566749999999997E-3</v>
      </c>
      <c r="P14" s="2">
        <v>0.13241482462635201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70</v>
      </c>
      <c r="D15" s="2">
        <v>1990</v>
      </c>
      <c r="E15" s="2">
        <v>3.5175879E-2</v>
      </c>
      <c r="F15" s="2">
        <v>0.71740104698063401</v>
      </c>
      <c r="G15" s="2">
        <v>1</v>
      </c>
      <c r="H15" s="2">
        <v>60</v>
      </c>
      <c r="I15" s="2">
        <v>2260</v>
      </c>
      <c r="J15" s="2">
        <v>2.6548672999999998E-2</v>
      </c>
      <c r="K15" s="2">
        <v>0.446902654867257</v>
      </c>
      <c r="L15" s="2">
        <v>1</v>
      </c>
      <c r="M15" s="2">
        <v>57</v>
      </c>
      <c r="N15" s="2">
        <v>2395</v>
      </c>
      <c r="O15" s="2">
        <v>2.3799582E-2</v>
      </c>
      <c r="P15" s="2">
        <v>0.417037587539279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132</v>
      </c>
      <c r="D16" s="2">
        <v>2952</v>
      </c>
      <c r="E16" s="2">
        <v>4.4715446999999998E-2</v>
      </c>
      <c r="F16" s="2">
        <v>0.91195754462288503</v>
      </c>
      <c r="G16" s="2">
        <v>0</v>
      </c>
      <c r="H16" s="2">
        <v>271</v>
      </c>
      <c r="I16" s="2">
        <v>4181</v>
      </c>
      <c r="J16" s="2">
        <v>6.4817028999999998E-2</v>
      </c>
      <c r="K16" s="2">
        <v>1.0910866618831201</v>
      </c>
      <c r="L16" s="2">
        <v>0</v>
      </c>
      <c r="M16" s="2">
        <v>351</v>
      </c>
      <c r="N16" s="2">
        <v>5157</v>
      </c>
      <c r="O16" s="2">
        <v>6.8062827000000006E-2</v>
      </c>
      <c r="P16" s="2">
        <v>1.1926577834146601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395</v>
      </c>
      <c r="D17" s="2">
        <v>7796</v>
      </c>
      <c r="E17" s="2">
        <v>5.0667008999999999E-2</v>
      </c>
      <c r="F17" s="2">
        <v>1.0333377794090901</v>
      </c>
      <c r="G17" s="2">
        <v>0</v>
      </c>
      <c r="H17" s="2">
        <v>401</v>
      </c>
      <c r="I17" s="2">
        <v>7131</v>
      </c>
      <c r="J17" s="2">
        <v>5.6233347000000003E-2</v>
      </c>
      <c r="K17" s="2">
        <v>0.94659468050296802</v>
      </c>
      <c r="L17" s="2">
        <v>0</v>
      </c>
      <c r="M17" s="2">
        <v>326</v>
      </c>
      <c r="N17" s="2">
        <v>6706</v>
      </c>
      <c r="O17" s="2">
        <v>4.8613181999999998E-2</v>
      </c>
      <c r="P17" s="2">
        <v>0.85184369384589598</v>
      </c>
      <c r="Q17" s="2">
        <v>0</v>
      </c>
    </row>
    <row r="18" spans="1:17" x14ac:dyDescent="0.25">
      <c r="A18" s="2" t="s">
        <v>23</v>
      </c>
      <c r="B18" s="2" t="s">
        <v>23</v>
      </c>
      <c r="C18" s="2">
        <v>0</v>
      </c>
      <c r="D18" s="2">
        <v>91</v>
      </c>
      <c r="E18" s="2">
        <v>0</v>
      </c>
      <c r="F18" s="2">
        <v>0</v>
      </c>
      <c r="G18" s="2">
        <v>1</v>
      </c>
      <c r="H18" s="2">
        <v>6</v>
      </c>
      <c r="I18" s="2">
        <v>103</v>
      </c>
      <c r="J18" s="2">
        <v>5.8252427000000002E-2</v>
      </c>
      <c r="K18" s="2">
        <v>0.980582524271844</v>
      </c>
      <c r="L18" s="2">
        <v>0</v>
      </c>
      <c r="M18" s="2">
        <v>4</v>
      </c>
      <c r="N18" s="2">
        <v>108</v>
      </c>
      <c r="O18" s="2">
        <v>3.7037037000000002E-2</v>
      </c>
      <c r="P18" s="2">
        <v>0.64899611576125604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527</v>
      </c>
      <c r="D19" s="2">
        <v>10657</v>
      </c>
      <c r="E19" s="2">
        <v>4.9451065000000002E-2</v>
      </c>
      <c r="F19" s="2">
        <v>1.00853898845829</v>
      </c>
      <c r="G19" s="2">
        <v>0</v>
      </c>
      <c r="H19" s="2">
        <v>666</v>
      </c>
      <c r="I19" s="2">
        <v>11209</v>
      </c>
      <c r="J19" s="2">
        <v>5.9416539999999997E-2</v>
      </c>
      <c r="K19" s="2">
        <v>1.0001784280488899</v>
      </c>
      <c r="L19" s="2">
        <v>0</v>
      </c>
      <c r="M19" s="2">
        <v>673</v>
      </c>
      <c r="N19" s="2">
        <v>11755</v>
      </c>
      <c r="O19" s="2">
        <v>5.7252233E-2</v>
      </c>
      <c r="P19" s="2">
        <v>1.0032248761801601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310</v>
      </c>
      <c r="D20" s="2">
        <v>5188</v>
      </c>
      <c r="E20" s="2">
        <v>5.9753277E-2</v>
      </c>
      <c r="F20" s="2">
        <v>1.2178556850650799</v>
      </c>
      <c r="G20" s="2">
        <v>0</v>
      </c>
      <c r="H20" s="2">
        <v>388</v>
      </c>
      <c r="I20" s="2">
        <v>5201</v>
      </c>
      <c r="J20" s="2">
        <v>7.4601037999999995E-2</v>
      </c>
      <c r="K20" s="2">
        <v>1.2536748885287601</v>
      </c>
      <c r="L20" s="2">
        <v>0</v>
      </c>
      <c r="M20" s="2">
        <v>385</v>
      </c>
      <c r="N20" s="2">
        <v>5527</v>
      </c>
      <c r="O20" s="2">
        <v>6.9658042000000003E-2</v>
      </c>
      <c r="P20" s="2">
        <v>1.2210766297348301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217</v>
      </c>
      <c r="D21" s="2">
        <v>5553</v>
      </c>
      <c r="E21" s="2">
        <v>3.9077976E-2</v>
      </c>
      <c r="F21" s="2">
        <v>0.79646402050825704</v>
      </c>
      <c r="G21" s="2">
        <v>1</v>
      </c>
      <c r="H21" s="2">
        <v>284</v>
      </c>
      <c r="I21" s="2">
        <v>6092</v>
      </c>
      <c r="J21" s="2">
        <v>4.6618515999999999E-2</v>
      </c>
      <c r="K21" s="2">
        <v>0.78342693774817895</v>
      </c>
      <c r="L21" s="2">
        <v>1</v>
      </c>
      <c r="M21" s="2">
        <v>291</v>
      </c>
      <c r="N21" s="2">
        <v>6323</v>
      </c>
      <c r="O21" s="2">
        <v>4.6022458000000002E-2</v>
      </c>
      <c r="P21" s="2">
        <v>0.80675462082170202</v>
      </c>
      <c r="Q21" s="2">
        <v>0</v>
      </c>
    </row>
    <row r="22" spans="1:17" x14ac:dyDescent="0.25">
      <c r="A22" s="2" t="s">
        <v>40</v>
      </c>
      <c r="B22" s="2" t="s">
        <v>40</v>
      </c>
      <c r="C22" s="2">
        <v>11</v>
      </c>
      <c r="D22" s="2">
        <v>113</v>
      </c>
      <c r="E22" s="2">
        <v>9.7345133E-2</v>
      </c>
      <c r="F22" s="2">
        <v>1.98532350422327</v>
      </c>
      <c r="G22" s="2">
        <v>0</v>
      </c>
      <c r="H22" s="2">
        <v>8</v>
      </c>
      <c r="I22" s="2">
        <v>127</v>
      </c>
      <c r="J22" s="2">
        <v>6.2992125999999996E-2</v>
      </c>
      <c r="K22" s="2">
        <v>1.06036745406824</v>
      </c>
      <c r="L22" s="2">
        <v>0</v>
      </c>
      <c r="M22" s="2">
        <v>12</v>
      </c>
      <c r="N22" s="2">
        <v>176</v>
      </c>
      <c r="O22" s="2">
        <v>6.8181818000000005E-2</v>
      </c>
      <c r="P22" s="2">
        <v>1.19474284946959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516</v>
      </c>
      <c r="D23" s="2">
        <v>10635</v>
      </c>
      <c r="E23" s="2">
        <v>4.8519040999999999E-2</v>
      </c>
      <c r="F23" s="2">
        <v>0.98953064823909398</v>
      </c>
      <c r="G23" s="2">
        <v>0</v>
      </c>
      <c r="H23" s="2">
        <v>664</v>
      </c>
      <c r="I23" s="2">
        <v>11185</v>
      </c>
      <c r="J23" s="2">
        <v>5.9365221000000003E-2</v>
      </c>
      <c r="K23" s="2">
        <v>0.99931455818805004</v>
      </c>
      <c r="L23" s="2">
        <v>0</v>
      </c>
      <c r="M23" s="2">
        <v>665</v>
      </c>
      <c r="N23" s="2">
        <v>11687</v>
      </c>
      <c r="O23" s="2">
        <v>5.6900829999999999E-2</v>
      </c>
      <c r="P23" s="2">
        <v>0.99706727633210801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527</v>
      </c>
      <c r="D24" s="2">
        <v>10748</v>
      </c>
      <c r="E24" s="2">
        <v>4.9032378000000001E-2</v>
      </c>
      <c r="F24" s="2">
        <v>1</v>
      </c>
      <c r="G24" s="2">
        <v>0</v>
      </c>
      <c r="H24" s="2">
        <v>672</v>
      </c>
      <c r="I24" s="2">
        <v>11312</v>
      </c>
      <c r="J24" s="2">
        <v>5.9405940999999997E-2</v>
      </c>
      <c r="K24" s="2">
        <v>1</v>
      </c>
      <c r="L24" s="2">
        <v>0</v>
      </c>
      <c r="M24" s="2">
        <v>677</v>
      </c>
      <c r="N24" s="2">
        <v>11863</v>
      </c>
      <c r="O24" s="2">
        <v>5.7068195000000002E-2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517</v>
      </c>
      <c r="D25" s="2">
        <v>10464</v>
      </c>
      <c r="E25" s="2">
        <v>4.9407491999999997E-2</v>
      </c>
      <c r="F25" s="2">
        <v>1.00765033743595</v>
      </c>
      <c r="G25" s="2">
        <v>0</v>
      </c>
      <c r="H25" s="2">
        <v>660</v>
      </c>
      <c r="I25" s="2">
        <v>10932</v>
      </c>
      <c r="J25" s="2">
        <v>6.0373216E-2</v>
      </c>
      <c r="K25" s="2">
        <v>1.0162824734723701</v>
      </c>
      <c r="L25" s="2">
        <v>0</v>
      </c>
      <c r="M25" s="2">
        <v>657</v>
      </c>
      <c r="N25" s="2">
        <v>11406</v>
      </c>
      <c r="O25" s="2">
        <v>5.7601262E-2</v>
      </c>
      <c r="P25" s="2">
        <v>1.0093408817717799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10</v>
      </c>
      <c r="D26" s="2">
        <v>284</v>
      </c>
      <c r="E26" s="2">
        <v>3.5211267999999997E-2</v>
      </c>
      <c r="F26" s="2">
        <v>0.71812277841622796</v>
      </c>
      <c r="G26" s="2">
        <v>1</v>
      </c>
      <c r="H26" s="2">
        <v>12</v>
      </c>
      <c r="I26" s="2">
        <v>380</v>
      </c>
      <c r="J26" s="2">
        <v>3.1578947000000003E-2</v>
      </c>
      <c r="K26" s="2">
        <v>0.53157894736842104</v>
      </c>
      <c r="L26" s="2">
        <v>1</v>
      </c>
      <c r="M26" s="2">
        <v>20</v>
      </c>
      <c r="N26" s="2">
        <v>457</v>
      </c>
      <c r="O26" s="2">
        <v>4.3763676000000001E-2</v>
      </c>
      <c r="P26" s="2">
        <v>0.76686630746406603</v>
      </c>
      <c r="Q26" s="2">
        <v>1</v>
      </c>
    </row>
  </sheetData>
  <mergeCells count="3">
    <mergeCell ref="C1:G1"/>
    <mergeCell ref="H1:L1"/>
    <mergeCell ref="M1:Q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zoomScale="90" zoomScaleNormal="90" workbookViewId="0">
      <pane xSplit="2" ySplit="1" topLeftCell="I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"/>
  <cols>
    <col min="1" max="1" width="8.7109375" style="75"/>
    <col min="2" max="2" width="34.85546875" style="75" bestFit="1" customWidth="1"/>
    <col min="3" max="5" width="5.85546875" style="69" customWidth="1"/>
    <col min="6" max="7" width="4.5703125" style="69" customWidth="1"/>
    <col min="8" max="8" width="5.5703125" style="69" customWidth="1"/>
    <col min="9" max="10" width="4.5703125" style="69" customWidth="1"/>
    <col min="11" max="11" width="5.5703125" style="69" customWidth="1"/>
    <col min="12" max="13" width="4.5703125" style="69" customWidth="1"/>
    <col min="14" max="14" width="5.5703125" style="69" customWidth="1"/>
    <col min="15" max="16" width="4.5703125" style="69" customWidth="1"/>
    <col min="17" max="17" width="5.5703125" style="69" customWidth="1"/>
    <col min="18" max="19" width="4.5703125" style="69" customWidth="1"/>
    <col min="20" max="20" width="5.5703125" style="69" customWidth="1"/>
    <col min="21" max="22" width="4.5703125" style="69" customWidth="1"/>
    <col min="23" max="23" width="5.5703125" style="69" customWidth="1"/>
    <col min="24" max="25" width="4.5703125" style="69" customWidth="1"/>
    <col min="26" max="26" width="5.5703125" style="69" customWidth="1"/>
    <col min="27" max="28" width="4.5703125" style="69" customWidth="1"/>
    <col min="29" max="29" width="5.5703125" style="69" customWidth="1"/>
    <col min="30" max="30" width="15.28515625" style="69" customWidth="1"/>
    <col min="31" max="31" width="25.7109375" style="69" customWidth="1"/>
    <col min="32" max="16384" width="8.7109375" style="69"/>
  </cols>
  <sheetData>
    <row r="1" spans="1:31" ht="14.45" customHeight="1" thickTop="1" thickBot="1" x14ac:dyDescent="0.25">
      <c r="A1" s="48"/>
      <c r="B1" s="48"/>
      <c r="C1" s="115" t="s">
        <v>69</v>
      </c>
      <c r="D1" s="115"/>
      <c r="E1" s="115"/>
      <c r="F1" s="114" t="s">
        <v>1</v>
      </c>
      <c r="G1" s="114"/>
      <c r="H1" s="114"/>
      <c r="I1" s="114" t="s">
        <v>2</v>
      </c>
      <c r="J1" s="114"/>
      <c r="K1" s="114"/>
      <c r="L1" s="114" t="s">
        <v>3</v>
      </c>
      <c r="M1" s="114"/>
      <c r="N1" s="114"/>
      <c r="O1" s="114" t="s">
        <v>4</v>
      </c>
      <c r="P1" s="114"/>
      <c r="Q1" s="114"/>
      <c r="R1" s="114" t="s">
        <v>5</v>
      </c>
      <c r="S1" s="114"/>
      <c r="T1" s="114"/>
      <c r="U1" s="114" t="s">
        <v>6</v>
      </c>
      <c r="V1" s="114"/>
      <c r="W1" s="114"/>
      <c r="X1" s="114" t="s">
        <v>7</v>
      </c>
      <c r="Y1" s="114"/>
      <c r="Z1" s="114"/>
      <c r="AA1" s="114" t="s">
        <v>8</v>
      </c>
      <c r="AB1" s="114"/>
      <c r="AC1" s="114"/>
      <c r="AD1" s="66"/>
      <c r="AE1" s="66"/>
    </row>
    <row r="2" spans="1:31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30" t="s">
        <v>12</v>
      </c>
      <c r="G2" s="31" t="s">
        <v>13</v>
      </c>
      <c r="H2" s="40" t="s">
        <v>14</v>
      </c>
      <c r="I2" s="30" t="s">
        <v>12</v>
      </c>
      <c r="J2" s="31" t="s">
        <v>13</v>
      </c>
      <c r="K2" s="32" t="s">
        <v>14</v>
      </c>
      <c r="L2" s="30" t="s">
        <v>12</v>
      </c>
      <c r="M2" s="31" t="s">
        <v>13</v>
      </c>
      <c r="N2" s="32" t="s">
        <v>14</v>
      </c>
      <c r="O2" s="30" t="s">
        <v>12</v>
      </c>
      <c r="P2" s="31" t="s">
        <v>13</v>
      </c>
      <c r="Q2" s="32" t="s">
        <v>14</v>
      </c>
      <c r="R2" s="30" t="s">
        <v>12</v>
      </c>
      <c r="S2" s="31" t="s">
        <v>13</v>
      </c>
      <c r="T2" s="32" t="s">
        <v>14</v>
      </c>
      <c r="U2" s="30" t="s">
        <v>12</v>
      </c>
      <c r="V2" s="31" t="s">
        <v>13</v>
      </c>
      <c r="W2" s="32" t="s">
        <v>14</v>
      </c>
      <c r="X2" s="30" t="s">
        <v>12</v>
      </c>
      <c r="Y2" s="31" t="s">
        <v>13</v>
      </c>
      <c r="Z2" s="32" t="s">
        <v>14</v>
      </c>
      <c r="AA2" s="30" t="s">
        <v>12</v>
      </c>
      <c r="AB2" s="31" t="s">
        <v>13</v>
      </c>
      <c r="AC2" s="32" t="s">
        <v>14</v>
      </c>
      <c r="AD2" s="33" t="s">
        <v>15</v>
      </c>
      <c r="AE2" s="33" t="s">
        <v>16</v>
      </c>
    </row>
    <row r="3" spans="1:31" ht="14.25" thickTop="1" thickBot="1" x14ac:dyDescent="0.25">
      <c r="A3" s="64" t="s">
        <v>37</v>
      </c>
      <c r="B3" s="64" t="s">
        <v>37</v>
      </c>
      <c r="C3" s="70">
        <v>0.83180673004664074</v>
      </c>
      <c r="D3" s="70">
        <v>0.93259451643832814</v>
      </c>
      <c r="E3" s="70">
        <v>0.89464130143602238</v>
      </c>
      <c r="F3" s="37">
        <v>0.81</v>
      </c>
      <c r="G3" s="45">
        <v>0.81</v>
      </c>
      <c r="H3" s="71">
        <v>1</v>
      </c>
      <c r="I3" s="37">
        <v>0.81</v>
      </c>
      <c r="J3" s="45">
        <v>0.81</v>
      </c>
      <c r="K3" s="36">
        <v>1</v>
      </c>
      <c r="L3" s="37">
        <v>0.81</v>
      </c>
      <c r="M3" s="45">
        <v>0.81</v>
      </c>
      <c r="N3" s="36">
        <v>1</v>
      </c>
      <c r="O3" s="37">
        <v>0.81</v>
      </c>
      <c r="P3" s="45">
        <v>0.81</v>
      </c>
      <c r="Q3" s="36">
        <v>1</v>
      </c>
      <c r="R3" s="37">
        <v>0.81</v>
      </c>
      <c r="S3" s="45">
        <v>0.81</v>
      </c>
      <c r="T3" s="36">
        <v>1</v>
      </c>
      <c r="U3" s="37">
        <v>0.81</v>
      </c>
      <c r="V3" s="45">
        <v>0.81</v>
      </c>
      <c r="W3" s="36">
        <v>1</v>
      </c>
      <c r="X3" s="37">
        <v>0.81</v>
      </c>
      <c r="Y3" s="45">
        <v>0.81</v>
      </c>
      <c r="Z3" s="36">
        <v>1</v>
      </c>
      <c r="AA3" s="37">
        <v>0.81</v>
      </c>
      <c r="AB3" s="45">
        <v>0.81</v>
      </c>
      <c r="AC3" s="36">
        <v>1</v>
      </c>
      <c r="AD3" s="72" t="s">
        <v>94</v>
      </c>
      <c r="AE3" s="72" t="s">
        <v>95</v>
      </c>
    </row>
    <row r="4" spans="1:31" ht="14.25" thickTop="1" thickBot="1" x14ac:dyDescent="0.25">
      <c r="A4" s="64" t="s">
        <v>37</v>
      </c>
      <c r="B4" s="64" t="s">
        <v>48</v>
      </c>
      <c r="C4" s="70">
        <v>1.0155459267984892</v>
      </c>
      <c r="D4" s="70">
        <v>1.0041007898969543</v>
      </c>
      <c r="E4" s="70">
        <v>1.0084920265387036</v>
      </c>
      <c r="F4" s="37">
        <v>0.81</v>
      </c>
      <c r="G4" s="45">
        <v>0.81</v>
      </c>
      <c r="H4" s="71">
        <v>1</v>
      </c>
      <c r="I4" s="37">
        <v>0.81</v>
      </c>
      <c r="J4" s="45">
        <v>0.81</v>
      </c>
      <c r="K4" s="36">
        <v>1</v>
      </c>
      <c r="L4" s="37">
        <v>0.81</v>
      </c>
      <c r="M4" s="45">
        <v>0.81</v>
      </c>
      <c r="N4" s="36">
        <v>1</v>
      </c>
      <c r="O4" s="37">
        <v>0.81</v>
      </c>
      <c r="P4" s="45">
        <v>0.81</v>
      </c>
      <c r="Q4" s="36">
        <v>1</v>
      </c>
      <c r="R4" s="37">
        <v>0.81</v>
      </c>
      <c r="S4" s="45">
        <v>0.81</v>
      </c>
      <c r="T4" s="36">
        <v>1</v>
      </c>
      <c r="U4" s="37">
        <v>0.81</v>
      </c>
      <c r="V4" s="45">
        <v>0.81</v>
      </c>
      <c r="W4" s="36">
        <v>1</v>
      </c>
      <c r="X4" s="37">
        <v>0.81</v>
      </c>
      <c r="Y4" s="45">
        <v>0.81</v>
      </c>
      <c r="Z4" s="36">
        <v>1</v>
      </c>
      <c r="AA4" s="37">
        <v>0.81</v>
      </c>
      <c r="AB4" s="45">
        <v>0.81</v>
      </c>
      <c r="AC4" s="36">
        <v>1</v>
      </c>
      <c r="AD4" s="72" t="s">
        <v>94</v>
      </c>
      <c r="AE4" s="72" t="s">
        <v>95</v>
      </c>
    </row>
    <row r="5" spans="1:31" s="73" customFormat="1" ht="14.25" thickTop="1" thickBot="1" x14ac:dyDescent="0.25">
      <c r="A5" s="64"/>
      <c r="B5" s="64"/>
      <c r="C5" s="70"/>
      <c r="D5" s="70"/>
      <c r="E5" s="70"/>
      <c r="F5" s="41"/>
      <c r="G5" s="41"/>
      <c r="H5" s="42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68"/>
      <c r="AE5" s="68"/>
    </row>
    <row r="6" spans="1:31" ht="14.25" thickTop="1" thickBot="1" x14ac:dyDescent="0.25">
      <c r="A6" s="64" t="s">
        <v>25</v>
      </c>
      <c r="B6" s="64" t="s">
        <v>25</v>
      </c>
      <c r="C6" s="70">
        <v>0.99835677146476642</v>
      </c>
      <c r="D6" s="70">
        <v>0.99528689144647609</v>
      </c>
      <c r="E6" s="70">
        <v>0.99553610446209828</v>
      </c>
      <c r="F6" s="37">
        <v>0.81</v>
      </c>
      <c r="G6" s="45">
        <v>0.81</v>
      </c>
      <c r="H6" s="71">
        <v>1</v>
      </c>
      <c r="I6" s="37">
        <v>0.81</v>
      </c>
      <c r="J6" s="45">
        <v>0.81</v>
      </c>
      <c r="K6" s="36">
        <v>1</v>
      </c>
      <c r="L6" s="37">
        <v>0.81</v>
      </c>
      <c r="M6" s="45">
        <v>0.81</v>
      </c>
      <c r="N6" s="36">
        <v>1</v>
      </c>
      <c r="O6" s="37">
        <v>0.81</v>
      </c>
      <c r="P6" s="45">
        <v>0.81</v>
      </c>
      <c r="Q6" s="36">
        <v>1</v>
      </c>
      <c r="R6" s="37">
        <v>0.81</v>
      </c>
      <c r="S6" s="45">
        <v>0.81</v>
      </c>
      <c r="T6" s="36">
        <v>1</v>
      </c>
      <c r="U6" s="37">
        <v>0.81</v>
      </c>
      <c r="V6" s="45">
        <v>0.81</v>
      </c>
      <c r="W6" s="36">
        <v>1</v>
      </c>
      <c r="X6" s="37">
        <v>0.81</v>
      </c>
      <c r="Y6" s="45">
        <v>0.81</v>
      </c>
      <c r="Z6" s="36">
        <v>1</v>
      </c>
      <c r="AA6" s="37">
        <v>0.81</v>
      </c>
      <c r="AB6" s="45">
        <v>0.81</v>
      </c>
      <c r="AC6" s="36">
        <v>1</v>
      </c>
      <c r="AD6" s="72" t="s">
        <v>94</v>
      </c>
      <c r="AE6" s="72" t="s">
        <v>95</v>
      </c>
    </row>
    <row r="7" spans="1:31" ht="14.25" thickTop="1" thickBot="1" x14ac:dyDescent="0.25">
      <c r="A7" s="64" t="s">
        <v>25</v>
      </c>
      <c r="B7" s="64" t="s">
        <v>26</v>
      </c>
      <c r="C7" s="70">
        <v>1.0385576468195132</v>
      </c>
      <c r="D7" s="70">
        <v>1.0383800152022717</v>
      </c>
      <c r="E7" s="70">
        <v>1.044576993703014</v>
      </c>
      <c r="F7" s="37">
        <v>0.81</v>
      </c>
      <c r="G7" s="45">
        <v>0.81</v>
      </c>
      <c r="H7" s="71">
        <v>1</v>
      </c>
      <c r="I7" s="37">
        <v>0.81</v>
      </c>
      <c r="J7" s="45">
        <v>0.81</v>
      </c>
      <c r="K7" s="36">
        <v>1</v>
      </c>
      <c r="L7" s="37">
        <v>0.81</v>
      </c>
      <c r="M7" s="45">
        <v>0.81</v>
      </c>
      <c r="N7" s="36">
        <v>1</v>
      </c>
      <c r="O7" s="37">
        <v>0.81</v>
      </c>
      <c r="P7" s="45">
        <v>0.81</v>
      </c>
      <c r="Q7" s="36">
        <v>1</v>
      </c>
      <c r="R7" s="37">
        <v>0.81</v>
      </c>
      <c r="S7" s="45">
        <v>0.81</v>
      </c>
      <c r="T7" s="36">
        <v>1</v>
      </c>
      <c r="U7" s="37">
        <v>0.81</v>
      </c>
      <c r="V7" s="45">
        <v>0.81</v>
      </c>
      <c r="W7" s="36">
        <v>1</v>
      </c>
      <c r="X7" s="37">
        <v>0.81</v>
      </c>
      <c r="Y7" s="45">
        <v>0.81</v>
      </c>
      <c r="Z7" s="36">
        <v>1</v>
      </c>
      <c r="AA7" s="37">
        <v>0.81</v>
      </c>
      <c r="AB7" s="45">
        <v>0.81</v>
      </c>
      <c r="AC7" s="36">
        <v>1</v>
      </c>
      <c r="AD7" s="72" t="s">
        <v>94</v>
      </c>
      <c r="AE7" s="72" t="s">
        <v>95</v>
      </c>
    </row>
    <row r="8" spans="1:31" s="73" customFormat="1" ht="14.25" thickTop="1" thickBot="1" x14ac:dyDescent="0.25">
      <c r="A8" s="64"/>
      <c r="B8" s="64"/>
      <c r="C8" s="70"/>
      <c r="D8" s="70"/>
      <c r="E8" s="70"/>
      <c r="F8" s="41"/>
      <c r="G8" s="41"/>
      <c r="H8" s="42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68"/>
      <c r="AE8" s="68"/>
    </row>
    <row r="9" spans="1:31" ht="14.25" thickTop="1" thickBot="1" x14ac:dyDescent="0.25">
      <c r="A9" s="64" t="s">
        <v>19</v>
      </c>
      <c r="B9" s="64" t="s">
        <v>61</v>
      </c>
      <c r="C9" s="70">
        <v>1.2724112982728444</v>
      </c>
      <c r="D9" s="70">
        <v>0.85390894197405676</v>
      </c>
      <c r="E9" s="70" t="s">
        <v>93</v>
      </c>
      <c r="F9" s="37">
        <v>0.81</v>
      </c>
      <c r="G9" s="45">
        <v>0.81</v>
      </c>
      <c r="H9" s="71">
        <v>1</v>
      </c>
      <c r="I9" s="37">
        <v>0.81</v>
      </c>
      <c r="J9" s="45">
        <v>0.81</v>
      </c>
      <c r="K9" s="36">
        <v>1</v>
      </c>
      <c r="L9" s="37">
        <v>0.81</v>
      </c>
      <c r="M9" s="45">
        <v>0.81</v>
      </c>
      <c r="N9" s="36">
        <v>1</v>
      </c>
      <c r="O9" s="37">
        <v>0.81</v>
      </c>
      <c r="P9" s="45">
        <v>0.81</v>
      </c>
      <c r="Q9" s="36">
        <v>1</v>
      </c>
      <c r="R9" s="37">
        <v>0.81</v>
      </c>
      <c r="S9" s="45">
        <v>0.81</v>
      </c>
      <c r="T9" s="36">
        <v>1</v>
      </c>
      <c r="U9" s="37">
        <v>0.81</v>
      </c>
      <c r="V9" s="45">
        <v>0.81</v>
      </c>
      <c r="W9" s="36">
        <v>1</v>
      </c>
      <c r="X9" s="37">
        <v>0.81</v>
      </c>
      <c r="Y9" s="45">
        <v>0.81</v>
      </c>
      <c r="Z9" s="36">
        <v>1</v>
      </c>
      <c r="AA9" s="37">
        <v>0.81</v>
      </c>
      <c r="AB9" s="45">
        <v>0.81</v>
      </c>
      <c r="AC9" s="36">
        <v>1</v>
      </c>
      <c r="AD9" s="72" t="s">
        <v>94</v>
      </c>
      <c r="AE9" s="72" t="s">
        <v>95</v>
      </c>
    </row>
    <row r="10" spans="1:31" ht="14.25" thickTop="1" thickBot="1" x14ac:dyDescent="0.25">
      <c r="A10" s="64" t="s">
        <v>19</v>
      </c>
      <c r="B10" s="64" t="s">
        <v>56</v>
      </c>
      <c r="C10" s="70">
        <v>0.90143933485373817</v>
      </c>
      <c r="D10" s="70">
        <v>1.0032219960439612</v>
      </c>
      <c r="E10" s="70">
        <v>0.84850294681199956</v>
      </c>
      <c r="F10" s="37">
        <v>0.81</v>
      </c>
      <c r="G10" s="45">
        <v>0.81</v>
      </c>
      <c r="H10" s="71">
        <v>1</v>
      </c>
      <c r="I10" s="37">
        <v>0.81</v>
      </c>
      <c r="J10" s="45">
        <v>0.81</v>
      </c>
      <c r="K10" s="36">
        <v>1</v>
      </c>
      <c r="L10" s="37">
        <v>0.81</v>
      </c>
      <c r="M10" s="45">
        <v>0.81</v>
      </c>
      <c r="N10" s="36">
        <v>1</v>
      </c>
      <c r="O10" s="37">
        <v>0.81</v>
      </c>
      <c r="P10" s="45">
        <v>0.81</v>
      </c>
      <c r="Q10" s="36">
        <v>1</v>
      </c>
      <c r="R10" s="37">
        <v>0.81</v>
      </c>
      <c r="S10" s="45">
        <v>0.81</v>
      </c>
      <c r="T10" s="36">
        <v>1</v>
      </c>
      <c r="U10" s="37">
        <v>0.81</v>
      </c>
      <c r="V10" s="45">
        <v>0.81</v>
      </c>
      <c r="W10" s="36">
        <v>1</v>
      </c>
      <c r="X10" s="37">
        <v>0.81</v>
      </c>
      <c r="Y10" s="45">
        <v>0.81</v>
      </c>
      <c r="Z10" s="36">
        <v>1</v>
      </c>
      <c r="AA10" s="37">
        <v>0.81</v>
      </c>
      <c r="AB10" s="45">
        <v>0.81</v>
      </c>
      <c r="AC10" s="36">
        <v>1</v>
      </c>
      <c r="AD10" s="72" t="s">
        <v>94</v>
      </c>
      <c r="AE10" s="72" t="s">
        <v>95</v>
      </c>
    </row>
    <row r="11" spans="1:31" ht="14.25" thickTop="1" thickBot="1" x14ac:dyDescent="0.25">
      <c r="A11" s="64" t="s">
        <v>19</v>
      </c>
      <c r="B11" s="64" t="s">
        <v>57</v>
      </c>
      <c r="C11" s="70">
        <v>1.0280303602881509</v>
      </c>
      <c r="D11" s="70">
        <v>1.1347927496352392</v>
      </c>
      <c r="E11" s="70">
        <v>1.1043068385739938</v>
      </c>
      <c r="F11" s="37">
        <v>0.81</v>
      </c>
      <c r="G11" s="45">
        <v>0.81</v>
      </c>
      <c r="H11" s="71">
        <v>1</v>
      </c>
      <c r="I11" s="37">
        <v>0.81</v>
      </c>
      <c r="J11" s="45">
        <v>0.81</v>
      </c>
      <c r="K11" s="36">
        <v>1</v>
      </c>
      <c r="L11" s="37">
        <v>0.81</v>
      </c>
      <c r="M11" s="45">
        <v>0.81</v>
      </c>
      <c r="N11" s="36">
        <v>1</v>
      </c>
      <c r="O11" s="37">
        <v>0.81</v>
      </c>
      <c r="P11" s="45">
        <v>0.81</v>
      </c>
      <c r="Q11" s="36">
        <v>1</v>
      </c>
      <c r="R11" s="37">
        <v>0.81</v>
      </c>
      <c r="S11" s="45">
        <v>0.81</v>
      </c>
      <c r="T11" s="36">
        <v>1</v>
      </c>
      <c r="U11" s="37">
        <v>0.81</v>
      </c>
      <c r="V11" s="45">
        <v>0.81</v>
      </c>
      <c r="W11" s="36">
        <v>1</v>
      </c>
      <c r="X11" s="37">
        <v>0.81</v>
      </c>
      <c r="Y11" s="45">
        <v>0.81</v>
      </c>
      <c r="Z11" s="36">
        <v>1</v>
      </c>
      <c r="AA11" s="37">
        <v>0.81</v>
      </c>
      <c r="AB11" s="45">
        <v>0.81</v>
      </c>
      <c r="AC11" s="36">
        <v>1</v>
      </c>
      <c r="AD11" s="72" t="s">
        <v>94</v>
      </c>
      <c r="AE11" s="72" t="s">
        <v>95</v>
      </c>
    </row>
    <row r="12" spans="1:31" ht="14.25" thickTop="1" thickBot="1" x14ac:dyDescent="0.25">
      <c r="A12" s="64" t="s">
        <v>19</v>
      </c>
      <c r="B12" s="64" t="s">
        <v>43</v>
      </c>
      <c r="C12" s="70">
        <v>0.96280922019953308</v>
      </c>
      <c r="D12" s="70">
        <v>0.94138620954812324</v>
      </c>
      <c r="E12" s="70">
        <v>0.86957691483462052</v>
      </c>
      <c r="F12" s="37">
        <v>0.81</v>
      </c>
      <c r="G12" s="45">
        <v>0.81</v>
      </c>
      <c r="H12" s="71">
        <v>1</v>
      </c>
      <c r="I12" s="37">
        <v>0.81</v>
      </c>
      <c r="J12" s="45">
        <v>0.81</v>
      </c>
      <c r="K12" s="36">
        <v>1</v>
      </c>
      <c r="L12" s="37">
        <v>0.81</v>
      </c>
      <c r="M12" s="45">
        <v>0.81</v>
      </c>
      <c r="N12" s="36">
        <v>1</v>
      </c>
      <c r="O12" s="37">
        <v>0.81</v>
      </c>
      <c r="P12" s="45">
        <v>0.81</v>
      </c>
      <c r="Q12" s="36">
        <v>1</v>
      </c>
      <c r="R12" s="37">
        <v>0.81</v>
      </c>
      <c r="S12" s="45">
        <v>0.81</v>
      </c>
      <c r="T12" s="36">
        <v>1</v>
      </c>
      <c r="U12" s="37">
        <v>0.81</v>
      </c>
      <c r="V12" s="45">
        <v>0.81</v>
      </c>
      <c r="W12" s="36">
        <v>1</v>
      </c>
      <c r="X12" s="37">
        <v>0.81</v>
      </c>
      <c r="Y12" s="45">
        <v>0.81</v>
      </c>
      <c r="Z12" s="36">
        <v>1</v>
      </c>
      <c r="AA12" s="37">
        <v>0.81</v>
      </c>
      <c r="AB12" s="45">
        <v>0.81</v>
      </c>
      <c r="AC12" s="36">
        <v>1</v>
      </c>
      <c r="AD12" s="72" t="s">
        <v>94</v>
      </c>
      <c r="AE12" s="72" t="s">
        <v>95</v>
      </c>
    </row>
    <row r="13" spans="1:31" ht="14.25" thickTop="1" thickBot="1" x14ac:dyDescent="0.25">
      <c r="A13" s="64" t="s">
        <v>19</v>
      </c>
      <c r="B13" s="64" t="s">
        <v>38</v>
      </c>
      <c r="C13" s="70">
        <v>1.0212831025644136</v>
      </c>
      <c r="D13" s="70">
        <v>1.0074193053031952</v>
      </c>
      <c r="E13" s="70">
        <v>1.0123715072798638</v>
      </c>
      <c r="F13" s="37">
        <v>0.81</v>
      </c>
      <c r="G13" s="45">
        <v>0.81</v>
      </c>
      <c r="H13" s="71">
        <v>1</v>
      </c>
      <c r="I13" s="37">
        <v>0.81</v>
      </c>
      <c r="J13" s="45">
        <v>0.81</v>
      </c>
      <c r="K13" s="36">
        <v>1</v>
      </c>
      <c r="L13" s="37">
        <v>0.81</v>
      </c>
      <c r="M13" s="45">
        <v>0.81</v>
      </c>
      <c r="N13" s="36">
        <v>1</v>
      </c>
      <c r="O13" s="37">
        <v>0.81</v>
      </c>
      <c r="P13" s="45">
        <v>0.81</v>
      </c>
      <c r="Q13" s="36">
        <v>1</v>
      </c>
      <c r="R13" s="37">
        <v>0.81</v>
      </c>
      <c r="S13" s="45">
        <v>0.81</v>
      </c>
      <c r="T13" s="36">
        <v>1</v>
      </c>
      <c r="U13" s="37">
        <v>0.81</v>
      </c>
      <c r="V13" s="45">
        <v>0.81</v>
      </c>
      <c r="W13" s="36">
        <v>1</v>
      </c>
      <c r="X13" s="37">
        <v>0.81</v>
      </c>
      <c r="Y13" s="45">
        <v>0.81</v>
      </c>
      <c r="Z13" s="36">
        <v>1</v>
      </c>
      <c r="AA13" s="37">
        <v>0.81</v>
      </c>
      <c r="AB13" s="45">
        <v>0.81</v>
      </c>
      <c r="AC13" s="36">
        <v>1</v>
      </c>
      <c r="AD13" s="72" t="s">
        <v>94</v>
      </c>
      <c r="AE13" s="72" t="s">
        <v>95</v>
      </c>
    </row>
    <row r="14" spans="1:31" ht="14.25" thickTop="1" thickBot="1" x14ac:dyDescent="0.25">
      <c r="A14" s="64" t="s">
        <v>19</v>
      </c>
      <c r="B14" s="64" t="s">
        <v>58</v>
      </c>
      <c r="C14" s="70">
        <v>0.88727249412119436</v>
      </c>
      <c r="D14" s="70">
        <v>1.0127565516641075</v>
      </c>
      <c r="E14" s="70">
        <v>0.93390667545193917</v>
      </c>
      <c r="F14" s="37">
        <v>0.81</v>
      </c>
      <c r="G14" s="45">
        <v>0.81</v>
      </c>
      <c r="H14" s="74">
        <v>1</v>
      </c>
      <c r="I14" s="37">
        <v>0.81</v>
      </c>
      <c r="J14" s="45">
        <v>0.81</v>
      </c>
      <c r="K14" s="36">
        <v>1</v>
      </c>
      <c r="L14" s="37">
        <v>0.81</v>
      </c>
      <c r="M14" s="45">
        <v>0.81</v>
      </c>
      <c r="N14" s="36">
        <v>1</v>
      </c>
      <c r="O14" s="37">
        <v>0.81</v>
      </c>
      <c r="P14" s="45">
        <v>0.81</v>
      </c>
      <c r="Q14" s="36">
        <v>1</v>
      </c>
      <c r="R14" s="37">
        <v>0.81</v>
      </c>
      <c r="S14" s="45">
        <v>0.81</v>
      </c>
      <c r="T14" s="36">
        <v>1</v>
      </c>
      <c r="U14" s="37">
        <v>0.81</v>
      </c>
      <c r="V14" s="45">
        <v>0.81</v>
      </c>
      <c r="W14" s="36">
        <v>1</v>
      </c>
      <c r="X14" s="37">
        <v>0.81</v>
      </c>
      <c r="Y14" s="45">
        <v>0.81</v>
      </c>
      <c r="Z14" s="36">
        <v>1</v>
      </c>
      <c r="AA14" s="37">
        <v>0.81</v>
      </c>
      <c r="AB14" s="45">
        <v>0.81</v>
      </c>
      <c r="AC14" s="36">
        <v>1</v>
      </c>
      <c r="AD14" s="72" t="s">
        <v>94</v>
      </c>
      <c r="AE14" s="72" t="s">
        <v>95</v>
      </c>
    </row>
    <row r="15" spans="1:31" ht="14.25" thickTop="1" thickBot="1" x14ac:dyDescent="0.25">
      <c r="A15" s="64" t="s">
        <v>19</v>
      </c>
      <c r="B15" s="64" t="s">
        <v>39</v>
      </c>
      <c r="C15" s="70">
        <v>1.0919026508977867</v>
      </c>
      <c r="D15" s="70">
        <v>1.0669091458766249</v>
      </c>
      <c r="E15" s="70">
        <v>0.68367540221881007</v>
      </c>
      <c r="F15" s="37">
        <v>0.81</v>
      </c>
      <c r="G15" s="45">
        <v>0.81</v>
      </c>
      <c r="H15" s="71">
        <v>1</v>
      </c>
      <c r="I15" s="37">
        <v>0.81</v>
      </c>
      <c r="J15" s="45">
        <v>0.81</v>
      </c>
      <c r="K15" s="36">
        <v>1</v>
      </c>
      <c r="L15" s="37">
        <v>0.81</v>
      </c>
      <c r="M15" s="45">
        <v>0.81</v>
      </c>
      <c r="N15" s="36">
        <v>1</v>
      </c>
      <c r="O15" s="37">
        <v>0.81</v>
      </c>
      <c r="P15" s="45">
        <v>0.81</v>
      </c>
      <c r="Q15" s="36">
        <v>1</v>
      </c>
      <c r="R15" s="37">
        <v>0.81</v>
      </c>
      <c r="S15" s="45">
        <v>0.81</v>
      </c>
      <c r="T15" s="36">
        <v>1</v>
      </c>
      <c r="U15" s="37">
        <v>0.81</v>
      </c>
      <c r="V15" s="45">
        <v>0.81</v>
      </c>
      <c r="W15" s="36">
        <v>1</v>
      </c>
      <c r="X15" s="37">
        <v>0.81</v>
      </c>
      <c r="Y15" s="45">
        <v>0.81</v>
      </c>
      <c r="Z15" s="36">
        <v>1</v>
      </c>
      <c r="AA15" s="37">
        <v>0.81</v>
      </c>
      <c r="AB15" s="45">
        <v>0.81</v>
      </c>
      <c r="AC15" s="36">
        <v>1</v>
      </c>
      <c r="AD15" s="72" t="s">
        <v>94</v>
      </c>
      <c r="AE15" s="72" t="s">
        <v>95</v>
      </c>
    </row>
    <row r="16" spans="1:31" ht="14.25" thickTop="1" thickBot="1" x14ac:dyDescent="0.25">
      <c r="A16" s="64" t="s">
        <v>19</v>
      </c>
      <c r="B16" s="64" t="s">
        <v>49</v>
      </c>
      <c r="C16" s="70">
        <v>1.3335065327690176</v>
      </c>
      <c r="D16" s="70">
        <v>1.1261530170359728</v>
      </c>
      <c r="E16" s="70">
        <v>1.0913472396750943</v>
      </c>
      <c r="F16" s="37">
        <v>0.81</v>
      </c>
      <c r="G16" s="45">
        <v>0.81</v>
      </c>
      <c r="H16" s="71">
        <v>1</v>
      </c>
      <c r="I16" s="37">
        <v>0.81</v>
      </c>
      <c r="J16" s="45">
        <v>0.81</v>
      </c>
      <c r="K16" s="36">
        <v>1</v>
      </c>
      <c r="L16" s="37">
        <v>0.81</v>
      </c>
      <c r="M16" s="45">
        <v>0.81</v>
      </c>
      <c r="N16" s="36">
        <v>1</v>
      </c>
      <c r="O16" s="37">
        <v>0.81</v>
      </c>
      <c r="P16" s="45">
        <v>0.81</v>
      </c>
      <c r="Q16" s="36">
        <v>1</v>
      </c>
      <c r="R16" s="37">
        <v>0.81</v>
      </c>
      <c r="S16" s="45">
        <v>0.81</v>
      </c>
      <c r="T16" s="36">
        <v>1</v>
      </c>
      <c r="U16" s="37">
        <v>0.81</v>
      </c>
      <c r="V16" s="45">
        <v>0.81</v>
      </c>
      <c r="W16" s="36">
        <v>1</v>
      </c>
      <c r="X16" s="37">
        <v>0.81</v>
      </c>
      <c r="Y16" s="45">
        <v>0.81</v>
      </c>
      <c r="Z16" s="36">
        <v>1</v>
      </c>
      <c r="AA16" s="37">
        <v>0.81</v>
      </c>
      <c r="AB16" s="45">
        <v>0.81</v>
      </c>
      <c r="AC16" s="36">
        <v>1</v>
      </c>
      <c r="AD16" s="72" t="s">
        <v>94</v>
      </c>
      <c r="AE16" s="72" t="s">
        <v>95</v>
      </c>
    </row>
    <row r="17" spans="1:31" ht="14.25" thickTop="1" thickBot="1" x14ac:dyDescent="0.25">
      <c r="A17" s="64" t="s">
        <v>19</v>
      </c>
      <c r="B17" s="64" t="s">
        <v>24</v>
      </c>
      <c r="C17" s="70">
        <v>0.9068663578846865</v>
      </c>
      <c r="D17" s="70">
        <v>0.90715102835276529</v>
      </c>
      <c r="E17" s="70">
        <v>0.95687581764863139</v>
      </c>
      <c r="F17" s="37">
        <v>0.81</v>
      </c>
      <c r="G17" s="45">
        <v>0.81</v>
      </c>
      <c r="H17" s="71">
        <v>1</v>
      </c>
      <c r="I17" s="37">
        <v>0.81</v>
      </c>
      <c r="J17" s="45">
        <v>0.81</v>
      </c>
      <c r="K17" s="36">
        <v>1</v>
      </c>
      <c r="L17" s="37">
        <v>0.81</v>
      </c>
      <c r="M17" s="45">
        <v>0.81</v>
      </c>
      <c r="N17" s="36">
        <v>1</v>
      </c>
      <c r="O17" s="37">
        <v>0.81</v>
      </c>
      <c r="P17" s="45">
        <v>0.81</v>
      </c>
      <c r="Q17" s="36">
        <v>1</v>
      </c>
      <c r="R17" s="37">
        <v>0.81</v>
      </c>
      <c r="S17" s="45">
        <v>0.81</v>
      </c>
      <c r="T17" s="36">
        <v>1</v>
      </c>
      <c r="U17" s="37">
        <v>0.81</v>
      </c>
      <c r="V17" s="45">
        <v>0.81</v>
      </c>
      <c r="W17" s="36">
        <v>1</v>
      </c>
      <c r="X17" s="37">
        <v>0.81</v>
      </c>
      <c r="Y17" s="45">
        <v>0.81</v>
      </c>
      <c r="Z17" s="36">
        <v>1</v>
      </c>
      <c r="AA17" s="37">
        <v>0.81</v>
      </c>
      <c r="AB17" s="45">
        <v>0.81</v>
      </c>
      <c r="AC17" s="36">
        <v>1</v>
      </c>
      <c r="AD17" s="72" t="s">
        <v>94</v>
      </c>
      <c r="AE17" s="72" t="s">
        <v>95</v>
      </c>
    </row>
    <row r="18" spans="1:31" s="73" customFormat="1" ht="14.25" thickTop="1" thickBot="1" x14ac:dyDescent="0.25">
      <c r="A18" s="64"/>
      <c r="B18" s="64"/>
      <c r="C18" s="70"/>
      <c r="D18" s="70"/>
      <c r="E18" s="70"/>
      <c r="F18" s="41"/>
      <c r="G18" s="41"/>
      <c r="H18" s="42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68"/>
      <c r="AE18" s="68"/>
    </row>
    <row r="19" spans="1:31" ht="14.25" thickTop="1" thickBot="1" x14ac:dyDescent="0.25">
      <c r="A19" s="64" t="s">
        <v>41</v>
      </c>
      <c r="B19" s="64" t="s">
        <v>41</v>
      </c>
      <c r="C19" s="70">
        <v>1.0329885162731267</v>
      </c>
      <c r="D19" s="70">
        <v>1.0130149400731285</v>
      </c>
      <c r="E19" s="70">
        <v>1.0175576817882037</v>
      </c>
      <c r="F19" s="37">
        <v>0.81</v>
      </c>
      <c r="G19" s="45">
        <v>0.81</v>
      </c>
      <c r="H19" s="71">
        <v>1</v>
      </c>
      <c r="I19" s="37">
        <v>0.81</v>
      </c>
      <c r="J19" s="45">
        <v>0.81</v>
      </c>
      <c r="K19" s="36">
        <v>1</v>
      </c>
      <c r="L19" s="37">
        <v>0.81</v>
      </c>
      <c r="M19" s="45">
        <v>0.81</v>
      </c>
      <c r="N19" s="36">
        <v>1</v>
      </c>
      <c r="O19" s="37">
        <v>0.81</v>
      </c>
      <c r="P19" s="45">
        <v>0.81</v>
      </c>
      <c r="Q19" s="36">
        <v>1</v>
      </c>
      <c r="R19" s="37">
        <v>0.81</v>
      </c>
      <c r="S19" s="45">
        <v>0.81</v>
      </c>
      <c r="T19" s="36">
        <v>1</v>
      </c>
      <c r="U19" s="37">
        <v>0.81</v>
      </c>
      <c r="V19" s="45">
        <v>0.81</v>
      </c>
      <c r="W19" s="36">
        <v>1</v>
      </c>
      <c r="X19" s="37">
        <v>0.81</v>
      </c>
      <c r="Y19" s="45">
        <v>0.81</v>
      </c>
      <c r="Z19" s="36">
        <v>1</v>
      </c>
      <c r="AA19" s="37">
        <v>0.81</v>
      </c>
      <c r="AB19" s="45">
        <v>0.81</v>
      </c>
      <c r="AC19" s="36">
        <v>1</v>
      </c>
      <c r="AD19" s="72" t="s">
        <v>94</v>
      </c>
      <c r="AE19" s="72" t="s">
        <v>95</v>
      </c>
    </row>
    <row r="20" spans="1:31" ht="14.25" thickTop="1" thickBot="1" x14ac:dyDescent="0.25">
      <c r="A20" s="64" t="s">
        <v>41</v>
      </c>
      <c r="B20" s="64" t="s">
        <v>42</v>
      </c>
      <c r="C20" s="70">
        <v>0.98729034725953657</v>
      </c>
      <c r="D20" s="70">
        <v>0.98702010637502324</v>
      </c>
      <c r="E20" s="70">
        <v>0.97741860148609383</v>
      </c>
      <c r="F20" s="37">
        <v>0.81</v>
      </c>
      <c r="G20" s="45">
        <v>0.81</v>
      </c>
      <c r="H20" s="71">
        <v>1</v>
      </c>
      <c r="I20" s="37">
        <v>0.81</v>
      </c>
      <c r="J20" s="45">
        <v>0.81</v>
      </c>
      <c r="K20" s="36">
        <v>1</v>
      </c>
      <c r="L20" s="37">
        <v>0.81</v>
      </c>
      <c r="M20" s="45">
        <v>0.81</v>
      </c>
      <c r="N20" s="36">
        <v>1</v>
      </c>
      <c r="O20" s="37">
        <v>0.81</v>
      </c>
      <c r="P20" s="45">
        <v>0.81</v>
      </c>
      <c r="Q20" s="36">
        <v>1</v>
      </c>
      <c r="R20" s="37">
        <v>0.81</v>
      </c>
      <c r="S20" s="45">
        <v>0.81</v>
      </c>
      <c r="T20" s="36">
        <v>1</v>
      </c>
      <c r="U20" s="37">
        <v>0.81</v>
      </c>
      <c r="V20" s="45">
        <v>0.81</v>
      </c>
      <c r="W20" s="36">
        <v>1</v>
      </c>
      <c r="X20" s="37">
        <v>0.81</v>
      </c>
      <c r="Y20" s="45">
        <v>0.81</v>
      </c>
      <c r="Z20" s="36">
        <v>1</v>
      </c>
      <c r="AA20" s="37">
        <v>0.81</v>
      </c>
      <c r="AB20" s="45">
        <v>0.81</v>
      </c>
      <c r="AC20" s="36">
        <v>1</v>
      </c>
      <c r="AD20" s="72" t="s">
        <v>94</v>
      </c>
      <c r="AE20" s="72" t="s">
        <v>95</v>
      </c>
    </row>
    <row r="21" spans="1:31" s="73" customFormat="1" ht="14.25" thickTop="1" thickBot="1" x14ac:dyDescent="0.25">
      <c r="A21" s="64"/>
      <c r="B21" s="64"/>
      <c r="C21" s="70"/>
      <c r="D21" s="70"/>
      <c r="E21" s="70"/>
      <c r="F21" s="41"/>
      <c r="G21" s="41"/>
      <c r="H21" s="42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68"/>
      <c r="AE21" s="68"/>
    </row>
    <row r="22" spans="1:31" ht="14.25" thickTop="1" thickBot="1" x14ac:dyDescent="0.25">
      <c r="A22" s="64" t="s">
        <v>23</v>
      </c>
      <c r="B22" s="64" t="s">
        <v>50</v>
      </c>
      <c r="C22" s="70">
        <v>0.91287510752205858</v>
      </c>
      <c r="D22" s="70">
        <v>0.64146414929418116</v>
      </c>
      <c r="E22" s="70">
        <v>1.0224762480612259</v>
      </c>
      <c r="F22" s="37">
        <v>0.81</v>
      </c>
      <c r="G22" s="45">
        <v>0.81</v>
      </c>
      <c r="H22" s="71">
        <v>1</v>
      </c>
      <c r="I22" s="37">
        <v>0.81</v>
      </c>
      <c r="J22" s="45">
        <v>0.81</v>
      </c>
      <c r="K22" s="36">
        <v>1</v>
      </c>
      <c r="L22" s="37">
        <v>0.81</v>
      </c>
      <c r="M22" s="45">
        <v>0.81</v>
      </c>
      <c r="N22" s="36">
        <v>1</v>
      </c>
      <c r="O22" s="37">
        <v>0.81</v>
      </c>
      <c r="P22" s="45">
        <v>0.81</v>
      </c>
      <c r="Q22" s="36">
        <v>1</v>
      </c>
      <c r="R22" s="37">
        <v>0.81</v>
      </c>
      <c r="S22" s="45">
        <v>0.81</v>
      </c>
      <c r="T22" s="36">
        <v>1</v>
      </c>
      <c r="U22" s="37">
        <v>0.81</v>
      </c>
      <c r="V22" s="45">
        <v>0.81</v>
      </c>
      <c r="W22" s="36">
        <v>1</v>
      </c>
      <c r="X22" s="37">
        <v>0.81</v>
      </c>
      <c r="Y22" s="45">
        <v>0.81</v>
      </c>
      <c r="Z22" s="36">
        <v>1</v>
      </c>
      <c r="AA22" s="37">
        <v>0.81</v>
      </c>
      <c r="AB22" s="45">
        <v>0.81</v>
      </c>
      <c r="AC22" s="36">
        <v>1</v>
      </c>
      <c r="AD22" s="72" t="s">
        <v>94</v>
      </c>
      <c r="AE22" s="72" t="s">
        <v>95</v>
      </c>
    </row>
    <row r="23" spans="1:31" ht="14.25" thickTop="1" thickBot="1" x14ac:dyDescent="0.25">
      <c r="A23" s="64" t="s">
        <v>23</v>
      </c>
      <c r="B23" s="64" t="s">
        <v>46</v>
      </c>
      <c r="C23" s="70">
        <v>1.0032510551591327</v>
      </c>
      <c r="D23" s="70">
        <v>1.0000617617279635</v>
      </c>
      <c r="E23" s="70">
        <v>0.99991443334703189</v>
      </c>
      <c r="F23" s="37">
        <v>0.81</v>
      </c>
      <c r="G23" s="45">
        <v>0.81</v>
      </c>
      <c r="H23" s="71">
        <v>1</v>
      </c>
      <c r="I23" s="37">
        <v>0.81</v>
      </c>
      <c r="J23" s="45">
        <v>0.81</v>
      </c>
      <c r="K23" s="36">
        <v>1</v>
      </c>
      <c r="L23" s="37">
        <v>0.81</v>
      </c>
      <c r="M23" s="45">
        <v>0.81</v>
      </c>
      <c r="N23" s="36">
        <v>1</v>
      </c>
      <c r="O23" s="37">
        <v>0.81</v>
      </c>
      <c r="P23" s="45">
        <v>0.81</v>
      </c>
      <c r="Q23" s="36">
        <v>1</v>
      </c>
      <c r="R23" s="37">
        <v>0.81</v>
      </c>
      <c r="S23" s="45">
        <v>0.81</v>
      </c>
      <c r="T23" s="36">
        <v>1</v>
      </c>
      <c r="U23" s="37">
        <v>0.81</v>
      </c>
      <c r="V23" s="45">
        <v>0.81</v>
      </c>
      <c r="W23" s="36">
        <v>1</v>
      </c>
      <c r="X23" s="37">
        <v>0.81</v>
      </c>
      <c r="Y23" s="45">
        <v>0.81</v>
      </c>
      <c r="Z23" s="36">
        <v>1</v>
      </c>
      <c r="AA23" s="37">
        <v>0.81</v>
      </c>
      <c r="AB23" s="45">
        <v>0.81</v>
      </c>
      <c r="AC23" s="36">
        <v>1</v>
      </c>
      <c r="AD23" s="72" t="s">
        <v>94</v>
      </c>
      <c r="AE23" s="72" t="s">
        <v>95</v>
      </c>
    </row>
    <row r="24" spans="1:31" s="73" customFormat="1" ht="14.25" thickTop="1" thickBot="1" x14ac:dyDescent="0.25">
      <c r="A24" s="64"/>
      <c r="B24" s="64"/>
      <c r="C24" s="70"/>
      <c r="D24" s="70"/>
      <c r="E24" s="70"/>
      <c r="F24" s="41"/>
      <c r="G24" s="41"/>
      <c r="H24" s="42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68"/>
      <c r="AE24" s="68"/>
    </row>
    <row r="25" spans="1:31" ht="14.25" thickTop="1" thickBot="1" x14ac:dyDescent="0.25">
      <c r="A25" s="64" t="s">
        <v>17</v>
      </c>
      <c r="B25" s="64" t="s">
        <v>44</v>
      </c>
      <c r="C25" s="70">
        <v>1.0009091748468741</v>
      </c>
      <c r="D25" s="70">
        <v>1.0026192526768711</v>
      </c>
      <c r="E25" s="70">
        <v>1.0055704191004231</v>
      </c>
      <c r="F25" s="37">
        <v>0.81</v>
      </c>
      <c r="G25" s="45">
        <v>0.81</v>
      </c>
      <c r="H25" s="71">
        <v>1</v>
      </c>
      <c r="I25" s="37">
        <v>0.81</v>
      </c>
      <c r="J25" s="45">
        <v>0.81</v>
      </c>
      <c r="K25" s="36">
        <v>1</v>
      </c>
      <c r="L25" s="37">
        <v>0.81</v>
      </c>
      <c r="M25" s="45">
        <v>0.81</v>
      </c>
      <c r="N25" s="36">
        <v>1</v>
      </c>
      <c r="O25" s="37">
        <v>0.81</v>
      </c>
      <c r="P25" s="45">
        <v>0.81</v>
      </c>
      <c r="Q25" s="36">
        <v>1</v>
      </c>
      <c r="R25" s="37">
        <v>0.81</v>
      </c>
      <c r="S25" s="45">
        <v>0.81</v>
      </c>
      <c r="T25" s="36">
        <v>1</v>
      </c>
      <c r="U25" s="37">
        <v>0.81</v>
      </c>
      <c r="V25" s="45">
        <v>0.81</v>
      </c>
      <c r="W25" s="36">
        <v>1</v>
      </c>
      <c r="X25" s="37">
        <v>0.81</v>
      </c>
      <c r="Y25" s="45">
        <v>0.81</v>
      </c>
      <c r="Z25" s="36">
        <v>1</v>
      </c>
      <c r="AA25" s="37">
        <v>0.81</v>
      </c>
      <c r="AB25" s="45">
        <v>0.81</v>
      </c>
      <c r="AC25" s="36">
        <v>1</v>
      </c>
      <c r="AD25" s="72" t="s">
        <v>94</v>
      </c>
      <c r="AE25" s="72" t="s">
        <v>95</v>
      </c>
    </row>
    <row r="26" spans="1:31" ht="14.25" thickTop="1" thickBot="1" x14ac:dyDescent="0.25">
      <c r="A26" s="64" t="s">
        <v>17</v>
      </c>
      <c r="B26" s="64" t="s">
        <v>18</v>
      </c>
      <c r="C26" s="70">
        <v>1.0057576704400415</v>
      </c>
      <c r="D26" s="70">
        <v>0.99447489134712419</v>
      </c>
      <c r="E26" s="70">
        <v>0.9914479890492458</v>
      </c>
      <c r="F26" s="37">
        <v>0.81</v>
      </c>
      <c r="G26" s="45">
        <v>0.81</v>
      </c>
      <c r="H26" s="71">
        <v>1</v>
      </c>
      <c r="I26" s="37">
        <v>0.81</v>
      </c>
      <c r="J26" s="45">
        <v>0.81</v>
      </c>
      <c r="K26" s="36">
        <v>1</v>
      </c>
      <c r="L26" s="37">
        <v>0.81</v>
      </c>
      <c r="M26" s="45">
        <v>0.81</v>
      </c>
      <c r="N26" s="36">
        <v>1</v>
      </c>
      <c r="O26" s="37">
        <v>0.81</v>
      </c>
      <c r="P26" s="45">
        <v>0.81</v>
      </c>
      <c r="Q26" s="36">
        <v>1</v>
      </c>
      <c r="R26" s="37">
        <v>0.81</v>
      </c>
      <c r="S26" s="45">
        <v>0.81</v>
      </c>
      <c r="T26" s="36">
        <v>1</v>
      </c>
      <c r="U26" s="37">
        <v>0.81</v>
      </c>
      <c r="V26" s="45">
        <v>0.81</v>
      </c>
      <c r="W26" s="36">
        <v>1</v>
      </c>
      <c r="X26" s="37">
        <v>0.81</v>
      </c>
      <c r="Y26" s="45">
        <v>0.81</v>
      </c>
      <c r="Z26" s="36">
        <v>1</v>
      </c>
      <c r="AA26" s="37">
        <v>0.81</v>
      </c>
      <c r="AB26" s="45">
        <v>0.81</v>
      </c>
      <c r="AC26" s="36">
        <v>1</v>
      </c>
      <c r="AD26" s="72" t="s">
        <v>94</v>
      </c>
      <c r="AE26" s="72" t="s">
        <v>95</v>
      </c>
    </row>
    <row r="27" spans="1:31" s="73" customFormat="1" ht="14.25" thickTop="1" thickBot="1" x14ac:dyDescent="0.25">
      <c r="A27" s="64"/>
      <c r="B27" s="64"/>
      <c r="C27" s="70"/>
      <c r="D27" s="70"/>
      <c r="E27" s="70"/>
      <c r="F27" s="41"/>
      <c r="G27" s="41"/>
      <c r="H27" s="42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68"/>
      <c r="AE27" s="68"/>
    </row>
    <row r="28" spans="1:31" ht="14.25" thickTop="1" thickBot="1" x14ac:dyDescent="0.25">
      <c r="A28" s="64" t="s">
        <v>40</v>
      </c>
      <c r="B28" s="64" t="s">
        <v>60</v>
      </c>
      <c r="C28" s="70">
        <v>1.0401105543817124</v>
      </c>
      <c r="D28" s="70">
        <v>0.97841363179977181</v>
      </c>
      <c r="E28" s="70">
        <v>0.95119848188783995</v>
      </c>
      <c r="F28" s="37">
        <v>0.81</v>
      </c>
      <c r="G28" s="45">
        <v>0.81</v>
      </c>
      <c r="H28" s="71">
        <v>1</v>
      </c>
      <c r="I28" s="37">
        <v>0.81</v>
      </c>
      <c r="J28" s="45">
        <v>0.81</v>
      </c>
      <c r="K28" s="36">
        <v>1</v>
      </c>
      <c r="L28" s="37">
        <v>0.81</v>
      </c>
      <c r="M28" s="45">
        <v>0.81</v>
      </c>
      <c r="N28" s="36">
        <v>1</v>
      </c>
      <c r="O28" s="37">
        <v>0.81</v>
      </c>
      <c r="P28" s="45">
        <v>0.81</v>
      </c>
      <c r="Q28" s="36">
        <v>1</v>
      </c>
      <c r="R28" s="37">
        <v>0.81</v>
      </c>
      <c r="S28" s="45">
        <v>0.81</v>
      </c>
      <c r="T28" s="36">
        <v>1</v>
      </c>
      <c r="U28" s="37">
        <v>0.81</v>
      </c>
      <c r="V28" s="45">
        <v>0.81</v>
      </c>
      <c r="W28" s="36">
        <v>1</v>
      </c>
      <c r="X28" s="37">
        <v>0.81</v>
      </c>
      <c r="Y28" s="45">
        <v>0.81</v>
      </c>
      <c r="Z28" s="36">
        <v>1</v>
      </c>
      <c r="AA28" s="37">
        <v>0.81</v>
      </c>
      <c r="AB28" s="45">
        <v>0.81</v>
      </c>
      <c r="AC28" s="36">
        <v>1</v>
      </c>
      <c r="AD28" s="72" t="s">
        <v>94</v>
      </c>
      <c r="AE28" s="72" t="s">
        <v>95</v>
      </c>
    </row>
    <row r="29" spans="1:31" ht="14.25" thickTop="1" thickBot="1" x14ac:dyDescent="0.25">
      <c r="A29" s="64" t="s">
        <v>40</v>
      </c>
      <c r="B29" s="64" t="s">
        <v>47</v>
      </c>
      <c r="C29" s="70">
        <v>1.0025082704063526</v>
      </c>
      <c r="D29" s="70">
        <v>0.99975882933888249</v>
      </c>
      <c r="E29" s="70">
        <v>1.0003730141771603</v>
      </c>
      <c r="F29" s="37">
        <v>0.81</v>
      </c>
      <c r="G29" s="45">
        <v>0.81</v>
      </c>
      <c r="H29" s="71">
        <v>1</v>
      </c>
      <c r="I29" s="37">
        <v>0.81</v>
      </c>
      <c r="J29" s="45">
        <v>0.81</v>
      </c>
      <c r="K29" s="36">
        <v>1</v>
      </c>
      <c r="L29" s="37">
        <v>0.81</v>
      </c>
      <c r="M29" s="45">
        <v>0.81</v>
      </c>
      <c r="N29" s="36">
        <v>1</v>
      </c>
      <c r="O29" s="37">
        <v>0.81</v>
      </c>
      <c r="P29" s="45">
        <v>0.81</v>
      </c>
      <c r="Q29" s="36">
        <v>1</v>
      </c>
      <c r="R29" s="37">
        <v>0.81</v>
      </c>
      <c r="S29" s="45">
        <v>0.81</v>
      </c>
      <c r="T29" s="36">
        <v>1</v>
      </c>
      <c r="U29" s="37">
        <v>0.81</v>
      </c>
      <c r="V29" s="45">
        <v>0.81</v>
      </c>
      <c r="W29" s="36">
        <v>1</v>
      </c>
      <c r="X29" s="37">
        <v>0.81</v>
      </c>
      <c r="Y29" s="45">
        <v>0.81</v>
      </c>
      <c r="Z29" s="36">
        <v>1</v>
      </c>
      <c r="AA29" s="37">
        <v>0.81</v>
      </c>
      <c r="AB29" s="45">
        <v>0.81</v>
      </c>
      <c r="AC29" s="36">
        <v>1</v>
      </c>
      <c r="AD29" s="72" t="s">
        <v>94</v>
      </c>
      <c r="AE29" s="72" t="s">
        <v>95</v>
      </c>
    </row>
    <row r="30" spans="1:31" s="73" customFormat="1" ht="14.25" thickTop="1" thickBot="1" x14ac:dyDescent="0.25">
      <c r="A30" s="64"/>
      <c r="B30" s="64"/>
      <c r="C30" s="70"/>
      <c r="D30" s="70"/>
      <c r="E30" s="70"/>
      <c r="F30" s="41"/>
      <c r="G30" s="41"/>
      <c r="H30" s="42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68"/>
      <c r="AE30" s="68"/>
    </row>
    <row r="31" spans="1:31" ht="14.25" thickTop="1" thickBot="1" x14ac:dyDescent="0.25">
      <c r="A31" s="64" t="s">
        <v>21</v>
      </c>
      <c r="B31" s="64" t="s">
        <v>21</v>
      </c>
      <c r="C31" s="70">
        <v>0.9882116522875144</v>
      </c>
      <c r="D31" s="70">
        <v>0.94918666024877896</v>
      </c>
      <c r="E31" s="70">
        <v>0.91747740042843084</v>
      </c>
      <c r="F31" s="37">
        <v>0.81</v>
      </c>
      <c r="G31" s="45">
        <v>0.81</v>
      </c>
      <c r="H31" s="71">
        <v>1</v>
      </c>
      <c r="I31" s="37">
        <v>0.81</v>
      </c>
      <c r="J31" s="45">
        <v>0.81</v>
      </c>
      <c r="K31" s="36">
        <v>1</v>
      </c>
      <c r="L31" s="37">
        <v>0.81</v>
      </c>
      <c r="M31" s="45">
        <v>0.81</v>
      </c>
      <c r="N31" s="36">
        <v>1</v>
      </c>
      <c r="O31" s="37">
        <v>0.81</v>
      </c>
      <c r="P31" s="45">
        <v>0.81</v>
      </c>
      <c r="Q31" s="36">
        <v>1</v>
      </c>
      <c r="R31" s="37">
        <v>0.81</v>
      </c>
      <c r="S31" s="45">
        <v>0.81</v>
      </c>
      <c r="T31" s="36">
        <v>1</v>
      </c>
      <c r="U31" s="37">
        <v>0.81</v>
      </c>
      <c r="V31" s="45">
        <v>0.81</v>
      </c>
      <c r="W31" s="36">
        <v>1</v>
      </c>
      <c r="X31" s="37">
        <v>0.81</v>
      </c>
      <c r="Y31" s="45">
        <v>0.81</v>
      </c>
      <c r="Z31" s="36">
        <v>1</v>
      </c>
      <c r="AA31" s="37">
        <v>0.81</v>
      </c>
      <c r="AB31" s="45">
        <v>0.81</v>
      </c>
      <c r="AC31" s="36">
        <v>1</v>
      </c>
      <c r="AD31" s="72" t="s">
        <v>94</v>
      </c>
      <c r="AE31" s="72" t="s">
        <v>95</v>
      </c>
    </row>
    <row r="32" spans="1:31" ht="14.25" thickTop="1" thickBot="1" x14ac:dyDescent="0.25">
      <c r="A32" s="64" t="s">
        <v>21</v>
      </c>
      <c r="B32" s="64" t="s">
        <v>45</v>
      </c>
      <c r="C32" s="70">
        <v>1.0031511700048434</v>
      </c>
      <c r="D32" s="70">
        <v>1.0008116224197205</v>
      </c>
      <c r="E32" s="70">
        <v>1.0018125178759101</v>
      </c>
      <c r="F32" s="37">
        <v>0.81</v>
      </c>
      <c r="G32" s="45">
        <v>0.81</v>
      </c>
      <c r="H32" s="71">
        <v>1</v>
      </c>
      <c r="I32" s="37">
        <v>0.81</v>
      </c>
      <c r="J32" s="45">
        <v>0.81</v>
      </c>
      <c r="K32" s="36">
        <v>1</v>
      </c>
      <c r="L32" s="37">
        <v>0.81</v>
      </c>
      <c r="M32" s="45">
        <v>0.81</v>
      </c>
      <c r="N32" s="36">
        <v>1</v>
      </c>
      <c r="O32" s="37">
        <v>0.81</v>
      </c>
      <c r="P32" s="45">
        <v>0.81</v>
      </c>
      <c r="Q32" s="36">
        <v>1</v>
      </c>
      <c r="R32" s="37">
        <v>0.81</v>
      </c>
      <c r="S32" s="45">
        <v>0.81</v>
      </c>
      <c r="T32" s="36">
        <v>1</v>
      </c>
      <c r="U32" s="37">
        <v>0.81</v>
      </c>
      <c r="V32" s="45">
        <v>0.81</v>
      </c>
      <c r="W32" s="36">
        <v>1</v>
      </c>
      <c r="X32" s="37">
        <v>0.81</v>
      </c>
      <c r="Y32" s="45">
        <v>0.81</v>
      </c>
      <c r="Z32" s="36">
        <v>1</v>
      </c>
      <c r="AA32" s="37">
        <v>0.81</v>
      </c>
      <c r="AB32" s="45">
        <v>0.81</v>
      </c>
      <c r="AC32" s="36">
        <v>1</v>
      </c>
      <c r="AD32" s="72" t="s">
        <v>94</v>
      </c>
      <c r="AE32" s="72" t="s">
        <v>95</v>
      </c>
    </row>
    <row r="33" spans="1:2" ht="13.5" thickTop="1" x14ac:dyDescent="0.2"/>
    <row r="34" spans="1:2" x14ac:dyDescent="0.2">
      <c r="A34" s="61" t="s">
        <v>51</v>
      </c>
      <c r="B34" s="61" t="s">
        <v>64</v>
      </c>
    </row>
    <row r="35" spans="1:2" x14ac:dyDescent="0.2">
      <c r="A35" s="61" t="s">
        <v>53</v>
      </c>
      <c r="B35" s="61" t="s">
        <v>65</v>
      </c>
    </row>
  </sheetData>
  <mergeCells count="9">
    <mergeCell ref="U1:W1"/>
    <mergeCell ref="X1:Z1"/>
    <mergeCell ref="AA1:AC1"/>
    <mergeCell ref="C1:E1"/>
    <mergeCell ref="F1:H1"/>
    <mergeCell ref="I1:K1"/>
    <mergeCell ref="L1:N1"/>
    <mergeCell ref="O1:Q1"/>
    <mergeCell ref="R1:T1"/>
  </mergeCells>
  <conditionalFormatting sqref="AD3:AD32">
    <cfRule type="iconSet" priority="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/>
  </sheetViews>
  <sheetFormatPr defaultRowHeight="15" x14ac:dyDescent="0.25"/>
  <cols>
    <col min="2" max="2" width="37.5703125" bestFit="1" customWidth="1"/>
  </cols>
  <sheetData>
    <row r="1" spans="1:17" x14ac:dyDescent="0.25">
      <c r="A1" s="1"/>
      <c r="B1" s="1"/>
      <c r="C1" s="117" t="s">
        <v>0</v>
      </c>
      <c r="D1" s="117"/>
      <c r="E1" s="117"/>
      <c r="F1" s="117"/>
      <c r="G1" s="117"/>
      <c r="H1" s="117" t="s">
        <v>32</v>
      </c>
      <c r="I1" s="117"/>
      <c r="J1" s="117"/>
      <c r="K1" s="117"/>
      <c r="L1" s="117"/>
      <c r="M1" s="117" t="s">
        <v>11</v>
      </c>
      <c r="N1" s="117"/>
      <c r="O1" s="117"/>
      <c r="P1" s="117"/>
      <c r="Q1" s="117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105.164716</v>
      </c>
      <c r="D3" s="2">
        <v>53</v>
      </c>
      <c r="E3" s="2">
        <v>105.164716</v>
      </c>
      <c r="F3" s="2">
        <f t="shared" ref="F3:F26" si="0">(SUM(1)-SUM(E3-$O$24)/$O$24)</f>
        <v>0.83180673004664074</v>
      </c>
      <c r="G3" s="2" t="str">
        <f t="shared" ref="G3:G26" si="1">IF(F3&lt;=0.81,"1","0")</f>
        <v>0</v>
      </c>
      <c r="H3" s="2">
        <v>96.091458000000003</v>
      </c>
      <c r="I3" s="2">
        <v>48</v>
      </c>
      <c r="J3" s="2">
        <v>96.091458000000003</v>
      </c>
      <c r="K3" s="2">
        <f t="shared" ref="K3:K26" si="2">(SUM(1)-SUM(J3-$O$24)/$O$24)</f>
        <v>0.93259451643832814</v>
      </c>
      <c r="L3" s="2" t="str">
        <f t="shared" ref="L3:L26" si="3">IF(K3&lt;=0.81,"1","0")</f>
        <v>0</v>
      </c>
      <c r="M3" s="2">
        <v>99.508134999999996</v>
      </c>
      <c r="N3" s="2">
        <v>59</v>
      </c>
      <c r="O3" s="2">
        <v>99.508134999999996</v>
      </c>
      <c r="P3" s="2">
        <f t="shared" ref="P3:P23" si="4">(SUM(1)-SUM(O3-$O$24)/$O$24)</f>
        <v>0.89464130143602238</v>
      </c>
      <c r="Q3" s="2" t="str">
        <f t="shared" ref="Q3:Q26" si="5">IF(P3&lt;=0.81,"1","0")</f>
        <v>0</v>
      </c>
    </row>
    <row r="4" spans="1:17" x14ac:dyDescent="0.25">
      <c r="A4" s="2" t="s">
        <v>37</v>
      </c>
      <c r="B4" s="2" t="s">
        <v>48</v>
      </c>
      <c r="C4" s="2">
        <v>88.623891</v>
      </c>
      <c r="D4" s="2">
        <v>717</v>
      </c>
      <c r="E4" s="2">
        <v>88.623891</v>
      </c>
      <c r="F4" s="2">
        <f t="shared" si="0"/>
        <v>1.0155459267984892</v>
      </c>
      <c r="G4" s="2" t="str">
        <f t="shared" si="1"/>
        <v>0</v>
      </c>
      <c r="H4" s="2">
        <v>89.654221000000007</v>
      </c>
      <c r="I4" s="2">
        <v>713</v>
      </c>
      <c r="J4" s="2">
        <v>89.654221000000007</v>
      </c>
      <c r="K4" s="2">
        <f t="shared" si="2"/>
        <v>1.0041007898969543</v>
      </c>
      <c r="L4" s="2" t="str">
        <f t="shared" si="3"/>
        <v>0</v>
      </c>
      <c r="M4" s="2">
        <v>89.258906999999994</v>
      </c>
      <c r="N4" s="2">
        <v>732</v>
      </c>
      <c r="O4" s="2">
        <v>89.258906999999994</v>
      </c>
      <c r="P4" s="2">
        <f t="shared" si="4"/>
        <v>1.0084920265387036</v>
      </c>
      <c r="Q4" s="2" t="str">
        <f t="shared" si="5"/>
        <v>0</v>
      </c>
    </row>
    <row r="5" spans="1:17" x14ac:dyDescent="0.25">
      <c r="A5" s="2" t="s">
        <v>25</v>
      </c>
      <c r="B5" s="2" t="s">
        <v>25</v>
      </c>
      <c r="C5" s="2">
        <v>90.171317000000002</v>
      </c>
      <c r="D5" s="2">
        <v>683</v>
      </c>
      <c r="E5" s="2">
        <v>90.171317000000002</v>
      </c>
      <c r="F5" s="2">
        <f t="shared" si="0"/>
        <v>0.99835677146476642</v>
      </c>
      <c r="G5" s="2" t="str">
        <f t="shared" si="1"/>
        <v>0</v>
      </c>
      <c r="H5" s="2">
        <v>90.447677999999996</v>
      </c>
      <c r="I5" s="2">
        <v>685</v>
      </c>
      <c r="J5" s="2">
        <v>90.447677999999996</v>
      </c>
      <c r="K5" s="2">
        <f t="shared" si="2"/>
        <v>0.99528689144647609</v>
      </c>
      <c r="L5" s="2" t="str">
        <f t="shared" si="3"/>
        <v>0</v>
      </c>
      <c r="M5" s="2">
        <v>90.425242999999995</v>
      </c>
      <c r="N5" s="2">
        <v>719</v>
      </c>
      <c r="O5" s="2">
        <v>90.425242999999995</v>
      </c>
      <c r="P5" s="2">
        <f t="shared" si="4"/>
        <v>0.99553610446209828</v>
      </c>
      <c r="Q5" s="2" t="str">
        <f t="shared" si="5"/>
        <v>0</v>
      </c>
    </row>
    <row r="6" spans="1:17" x14ac:dyDescent="0.25">
      <c r="A6" s="2" t="s">
        <v>25</v>
      </c>
      <c r="B6" s="2" t="s">
        <v>26</v>
      </c>
      <c r="C6" s="2">
        <v>86.552297999999993</v>
      </c>
      <c r="D6" s="2">
        <v>87</v>
      </c>
      <c r="E6" s="2">
        <v>86.552297999999993</v>
      </c>
      <c r="F6" s="2">
        <f t="shared" si="0"/>
        <v>1.0385576468195132</v>
      </c>
      <c r="G6" s="2" t="str">
        <f t="shared" si="1"/>
        <v>0</v>
      </c>
      <c r="H6" s="2">
        <v>86.568288999999993</v>
      </c>
      <c r="I6" s="2">
        <v>76</v>
      </c>
      <c r="J6" s="2">
        <v>86.568288999999993</v>
      </c>
      <c r="K6" s="2">
        <f t="shared" si="2"/>
        <v>1.0383800152022717</v>
      </c>
      <c r="L6" s="2" t="str">
        <f t="shared" si="3"/>
        <v>0</v>
      </c>
      <c r="M6" s="2">
        <v>86.010416000000006</v>
      </c>
      <c r="N6" s="2">
        <v>72</v>
      </c>
      <c r="O6" s="2">
        <v>86.010416000000006</v>
      </c>
      <c r="P6" s="2">
        <f t="shared" si="4"/>
        <v>1.044576993703014</v>
      </c>
      <c r="Q6" s="2" t="str">
        <f t="shared" si="5"/>
        <v>0</v>
      </c>
    </row>
    <row r="7" spans="1:17" x14ac:dyDescent="0.25">
      <c r="A7" s="2" t="s">
        <v>19</v>
      </c>
      <c r="B7" s="2" t="s">
        <v>75</v>
      </c>
      <c r="C7" s="2">
        <v>65.5</v>
      </c>
      <c r="D7" s="2">
        <v>1</v>
      </c>
      <c r="E7" s="2">
        <v>65.5</v>
      </c>
      <c r="F7" s="2">
        <f t="shared" si="0"/>
        <v>1.2724112982728444</v>
      </c>
      <c r="G7" s="2" t="str">
        <f t="shared" si="1"/>
        <v>0</v>
      </c>
      <c r="H7" s="2">
        <v>103.175</v>
      </c>
      <c r="I7" s="2">
        <v>2</v>
      </c>
      <c r="J7" s="2">
        <v>103.175</v>
      </c>
      <c r="K7" s="2">
        <f t="shared" si="2"/>
        <v>0.85390894197405676</v>
      </c>
      <c r="L7" s="2" t="str">
        <f t="shared" si="3"/>
        <v>0</v>
      </c>
      <c r="M7" s="1">
        <v>0</v>
      </c>
      <c r="N7" s="1">
        <v>0</v>
      </c>
      <c r="O7" s="1">
        <v>0</v>
      </c>
      <c r="P7" s="2">
        <f t="shared" si="4"/>
        <v>2</v>
      </c>
      <c r="Q7" s="2" t="str">
        <f t="shared" si="5"/>
        <v>0</v>
      </c>
    </row>
    <row r="8" spans="1:17" x14ac:dyDescent="0.25">
      <c r="A8" s="2" t="s">
        <v>19</v>
      </c>
      <c r="B8" s="2" t="s">
        <v>22</v>
      </c>
      <c r="C8" s="2">
        <v>98.896152999999998</v>
      </c>
      <c r="D8" s="2">
        <v>13</v>
      </c>
      <c r="E8" s="2">
        <v>98.896152999999998</v>
      </c>
      <c r="F8" s="2">
        <f t="shared" si="0"/>
        <v>0.90143933485373817</v>
      </c>
      <c r="G8" s="2" t="str">
        <f t="shared" si="1"/>
        <v>0</v>
      </c>
      <c r="H8" s="2">
        <v>89.733333000000002</v>
      </c>
      <c r="I8" s="2">
        <v>6</v>
      </c>
      <c r="J8" s="2">
        <v>89.733333000000002</v>
      </c>
      <c r="K8" s="2">
        <f t="shared" si="2"/>
        <v>1.0032219960439612</v>
      </c>
      <c r="L8" s="2" t="str">
        <f t="shared" si="3"/>
        <v>0</v>
      </c>
      <c r="M8" s="2">
        <v>103.661666</v>
      </c>
      <c r="N8" s="2">
        <v>12</v>
      </c>
      <c r="O8" s="2">
        <v>103.661666</v>
      </c>
      <c r="P8" s="2">
        <f t="shared" si="4"/>
        <v>0.84850294681199956</v>
      </c>
      <c r="Q8" s="2" t="str">
        <f t="shared" si="5"/>
        <v>0</v>
      </c>
    </row>
    <row r="9" spans="1:17" x14ac:dyDescent="0.25">
      <c r="A9" s="2" t="s">
        <v>19</v>
      </c>
      <c r="B9" s="2" t="s">
        <v>20</v>
      </c>
      <c r="C9" s="2">
        <v>87.5</v>
      </c>
      <c r="D9" s="2">
        <v>8</v>
      </c>
      <c r="E9" s="2">
        <v>87.5</v>
      </c>
      <c r="F9" s="2">
        <f t="shared" si="0"/>
        <v>1.0280303602881509</v>
      </c>
      <c r="G9" s="2" t="str">
        <f t="shared" si="1"/>
        <v>0</v>
      </c>
      <c r="H9" s="2">
        <v>77.888887999999994</v>
      </c>
      <c r="I9" s="2">
        <v>9</v>
      </c>
      <c r="J9" s="2">
        <v>77.888887999999994</v>
      </c>
      <c r="K9" s="2">
        <f t="shared" si="2"/>
        <v>1.1347927496352392</v>
      </c>
      <c r="L9" s="2" t="str">
        <f t="shared" si="3"/>
        <v>0</v>
      </c>
      <c r="M9" s="2">
        <v>80.633332999999993</v>
      </c>
      <c r="N9" s="2">
        <v>12</v>
      </c>
      <c r="O9" s="2">
        <v>80.633332999999993</v>
      </c>
      <c r="P9" s="2">
        <f t="shared" si="4"/>
        <v>1.1043068385739938</v>
      </c>
      <c r="Q9" s="2" t="str">
        <f t="shared" si="5"/>
        <v>0</v>
      </c>
    </row>
    <row r="10" spans="1:17" x14ac:dyDescent="0.25">
      <c r="A10" s="2" t="s">
        <v>19</v>
      </c>
      <c r="B10" s="2" t="s">
        <v>43</v>
      </c>
      <c r="C10" s="2">
        <v>93.371427999999995</v>
      </c>
      <c r="D10" s="2">
        <v>28</v>
      </c>
      <c r="E10" s="2">
        <v>93.371427999999995</v>
      </c>
      <c r="F10" s="2">
        <f t="shared" si="0"/>
        <v>0.96280922019953308</v>
      </c>
      <c r="G10" s="2" t="str">
        <f t="shared" si="1"/>
        <v>0</v>
      </c>
      <c r="H10" s="2">
        <v>95.3</v>
      </c>
      <c r="I10" s="2">
        <v>18</v>
      </c>
      <c r="J10" s="2">
        <v>95.3</v>
      </c>
      <c r="K10" s="2">
        <f t="shared" si="2"/>
        <v>0.94138620954812324</v>
      </c>
      <c r="L10" s="2" t="str">
        <f t="shared" si="3"/>
        <v>0</v>
      </c>
      <c r="M10" s="2">
        <v>101.764516</v>
      </c>
      <c r="N10" s="2">
        <v>31</v>
      </c>
      <c r="O10" s="2">
        <v>101.764516</v>
      </c>
      <c r="P10" s="2">
        <f t="shared" si="4"/>
        <v>0.86957691483462052</v>
      </c>
      <c r="Q10" s="2" t="str">
        <f t="shared" si="5"/>
        <v>0</v>
      </c>
    </row>
    <row r="11" spans="1:17" x14ac:dyDescent="0.25">
      <c r="A11" s="2" t="s">
        <v>19</v>
      </c>
      <c r="B11" s="2" t="s">
        <v>38</v>
      </c>
      <c r="C11" s="2">
        <v>88.107410999999999</v>
      </c>
      <c r="D11" s="2">
        <v>618</v>
      </c>
      <c r="E11" s="2">
        <v>88.107410999999999</v>
      </c>
      <c r="F11" s="2">
        <f t="shared" si="0"/>
        <v>1.0212831025644136</v>
      </c>
      <c r="G11" s="2" t="str">
        <f t="shared" si="1"/>
        <v>0</v>
      </c>
      <c r="H11" s="2">
        <v>89.355476999999993</v>
      </c>
      <c r="I11" s="2">
        <v>639</v>
      </c>
      <c r="J11" s="2">
        <v>89.355476999999993</v>
      </c>
      <c r="K11" s="2">
        <f t="shared" si="2"/>
        <v>1.0074193053031952</v>
      </c>
      <c r="L11" s="2" t="str">
        <f t="shared" si="3"/>
        <v>0</v>
      </c>
      <c r="M11" s="2">
        <v>88.909662999999995</v>
      </c>
      <c r="N11" s="2">
        <v>654</v>
      </c>
      <c r="O11" s="2">
        <v>88.909662999999995</v>
      </c>
      <c r="P11" s="2">
        <f t="shared" si="4"/>
        <v>1.0123715072798638</v>
      </c>
      <c r="Q11" s="2" t="str">
        <f t="shared" si="5"/>
        <v>0</v>
      </c>
    </row>
    <row r="12" spans="1:17" x14ac:dyDescent="0.25">
      <c r="A12" s="2" t="s">
        <v>19</v>
      </c>
      <c r="B12" s="2" t="s">
        <v>39</v>
      </c>
      <c r="C12" s="2">
        <v>100.17149999999999</v>
      </c>
      <c r="D12" s="2">
        <v>20</v>
      </c>
      <c r="E12" s="2">
        <v>100.17149999999999</v>
      </c>
      <c r="F12" s="2">
        <f t="shared" si="0"/>
        <v>0.88727249412119436</v>
      </c>
      <c r="G12" s="2" t="str">
        <f t="shared" si="1"/>
        <v>0</v>
      </c>
      <c r="H12" s="2">
        <v>88.875</v>
      </c>
      <c r="I12" s="2">
        <v>22</v>
      </c>
      <c r="J12" s="2">
        <v>88.875</v>
      </c>
      <c r="K12" s="2">
        <f t="shared" si="2"/>
        <v>1.0127565516641075</v>
      </c>
      <c r="L12" s="2" t="str">
        <f t="shared" si="3"/>
        <v>0</v>
      </c>
      <c r="M12" s="2">
        <v>95.973332999999997</v>
      </c>
      <c r="N12" s="2">
        <v>15</v>
      </c>
      <c r="O12" s="2">
        <v>95.973332999999997</v>
      </c>
      <c r="P12" s="2">
        <f t="shared" si="4"/>
        <v>0.93390667545193917</v>
      </c>
      <c r="Q12" s="2" t="str">
        <f t="shared" si="5"/>
        <v>0</v>
      </c>
    </row>
    <row r="13" spans="1:17" x14ac:dyDescent="0.25">
      <c r="A13" s="28" t="s">
        <v>19</v>
      </c>
      <c r="B13" s="28" t="s">
        <v>27</v>
      </c>
      <c r="C13" s="28">
        <v>81.75</v>
      </c>
      <c r="D13" s="28">
        <v>2</v>
      </c>
      <c r="E13" s="28">
        <v>81.75</v>
      </c>
      <c r="F13" s="28">
        <f t="shared" si="0"/>
        <v>1.0919026508977867</v>
      </c>
      <c r="G13" s="28" t="str">
        <f t="shared" si="1"/>
        <v>0</v>
      </c>
      <c r="H13" s="28">
        <v>84</v>
      </c>
      <c r="I13" s="28">
        <v>1</v>
      </c>
      <c r="J13" s="28">
        <v>84</v>
      </c>
      <c r="K13" s="28">
        <f t="shared" si="2"/>
        <v>1.0669091458766249</v>
      </c>
      <c r="L13" s="28" t="str">
        <f t="shared" si="3"/>
        <v>0</v>
      </c>
      <c r="M13" s="28">
        <v>118.5</v>
      </c>
      <c r="N13" s="28">
        <v>1</v>
      </c>
      <c r="O13" s="28">
        <v>118.5</v>
      </c>
      <c r="P13" s="28">
        <f t="shared" si="4"/>
        <v>0.68367540221881007</v>
      </c>
      <c r="Q13" s="28" t="str">
        <f t="shared" si="5"/>
        <v>1</v>
      </c>
    </row>
    <row r="14" spans="1:17" x14ac:dyDescent="0.25">
      <c r="A14" s="2" t="s">
        <v>19</v>
      </c>
      <c r="B14" s="2" t="s">
        <v>28</v>
      </c>
      <c r="C14" s="2">
        <v>60</v>
      </c>
      <c r="D14" s="2">
        <v>1</v>
      </c>
      <c r="E14" s="2">
        <v>60</v>
      </c>
      <c r="F14" s="2">
        <f t="shared" si="0"/>
        <v>1.3335065327690176</v>
      </c>
      <c r="G14" s="2" t="str">
        <f t="shared" si="1"/>
        <v>0</v>
      </c>
      <c r="H14" s="2">
        <v>78.666666000000006</v>
      </c>
      <c r="I14" s="2">
        <v>3</v>
      </c>
      <c r="J14" s="2">
        <v>78.666666000000006</v>
      </c>
      <c r="K14" s="2">
        <f t="shared" si="2"/>
        <v>1.1261530170359728</v>
      </c>
      <c r="L14" s="2" t="str">
        <f t="shared" si="3"/>
        <v>0</v>
      </c>
      <c r="M14" s="2">
        <v>81.8</v>
      </c>
      <c r="N14" s="2">
        <v>5</v>
      </c>
      <c r="O14" s="2">
        <v>81.8</v>
      </c>
      <c r="P14" s="2">
        <f t="shared" si="4"/>
        <v>1.0913472396750943</v>
      </c>
      <c r="Q14" s="2" t="str">
        <f t="shared" si="5"/>
        <v>0</v>
      </c>
    </row>
    <row r="15" spans="1:17" x14ac:dyDescent="0.25">
      <c r="A15" s="2" t="s">
        <v>19</v>
      </c>
      <c r="B15" s="2" t="s">
        <v>24</v>
      </c>
      <c r="C15" s="2">
        <v>98.407594000000003</v>
      </c>
      <c r="D15" s="2">
        <v>79</v>
      </c>
      <c r="E15" s="2">
        <v>98.407594000000003</v>
      </c>
      <c r="F15" s="2">
        <f t="shared" si="0"/>
        <v>0.9068663578846865</v>
      </c>
      <c r="G15" s="2" t="str">
        <f t="shared" si="1"/>
        <v>0</v>
      </c>
      <c r="H15" s="2">
        <v>98.381967000000003</v>
      </c>
      <c r="I15" s="2">
        <v>61</v>
      </c>
      <c r="J15" s="2">
        <v>98.381967000000003</v>
      </c>
      <c r="K15" s="2">
        <f t="shared" si="2"/>
        <v>0.90715102835276529</v>
      </c>
      <c r="L15" s="2" t="str">
        <f t="shared" si="3"/>
        <v>0</v>
      </c>
      <c r="M15" s="2">
        <v>93.905573000000004</v>
      </c>
      <c r="N15" s="2">
        <v>61</v>
      </c>
      <c r="O15" s="2">
        <v>93.905573000000004</v>
      </c>
      <c r="P15" s="2">
        <f t="shared" si="4"/>
        <v>0.95687581764863139</v>
      </c>
      <c r="Q15" s="2" t="str">
        <f t="shared" si="5"/>
        <v>0</v>
      </c>
    </row>
    <row r="16" spans="1:17" x14ac:dyDescent="0.25">
      <c r="A16" s="2" t="s">
        <v>41</v>
      </c>
      <c r="B16" s="2" t="s">
        <v>41</v>
      </c>
      <c r="C16" s="2">
        <v>87.053650000000005</v>
      </c>
      <c r="D16" s="2">
        <v>263</v>
      </c>
      <c r="E16" s="2">
        <v>87.053650000000005</v>
      </c>
      <c r="F16" s="2">
        <f t="shared" si="0"/>
        <v>1.0329885162731267</v>
      </c>
      <c r="G16" s="2" t="str">
        <f t="shared" si="1"/>
        <v>0</v>
      </c>
      <c r="H16" s="2">
        <v>88.851738999999995</v>
      </c>
      <c r="I16" s="2">
        <v>368</v>
      </c>
      <c r="J16" s="2">
        <v>88.851738999999995</v>
      </c>
      <c r="K16" s="2">
        <f t="shared" si="2"/>
        <v>1.0130149400731285</v>
      </c>
      <c r="L16" s="2" t="str">
        <f t="shared" si="3"/>
        <v>0</v>
      </c>
      <c r="M16" s="2">
        <v>88.442785999999998</v>
      </c>
      <c r="N16" s="2">
        <v>445</v>
      </c>
      <c r="O16" s="2">
        <v>88.442785999999998</v>
      </c>
      <c r="P16" s="2">
        <f t="shared" si="4"/>
        <v>1.0175576817882037</v>
      </c>
      <c r="Q16" s="2" t="str">
        <f t="shared" si="5"/>
        <v>0</v>
      </c>
    </row>
    <row r="17" spans="1:17" x14ac:dyDescent="0.25">
      <c r="A17" s="2" t="s">
        <v>41</v>
      </c>
      <c r="B17" s="2" t="s">
        <v>42</v>
      </c>
      <c r="C17" s="2">
        <v>91.167553999999996</v>
      </c>
      <c r="D17" s="2">
        <v>507</v>
      </c>
      <c r="E17" s="2">
        <v>91.167553999999996</v>
      </c>
      <c r="F17" s="2">
        <f t="shared" si="0"/>
        <v>0.98729034725953657</v>
      </c>
      <c r="G17" s="2" t="str">
        <f t="shared" si="1"/>
        <v>0</v>
      </c>
      <c r="H17" s="2">
        <v>91.191882000000007</v>
      </c>
      <c r="I17" s="2">
        <v>393</v>
      </c>
      <c r="J17" s="2">
        <v>91.191882000000007</v>
      </c>
      <c r="K17" s="2">
        <f t="shared" si="2"/>
        <v>0.98702010637502324</v>
      </c>
      <c r="L17" s="2" t="str">
        <f t="shared" si="3"/>
        <v>0</v>
      </c>
      <c r="M17" s="2">
        <v>92.056241999999997</v>
      </c>
      <c r="N17" s="2">
        <v>346</v>
      </c>
      <c r="O17" s="2">
        <v>92.056241999999997</v>
      </c>
      <c r="P17" s="2">
        <f t="shared" si="4"/>
        <v>0.97741860148609383</v>
      </c>
      <c r="Q17" s="2" t="str">
        <f t="shared" si="5"/>
        <v>0</v>
      </c>
    </row>
    <row r="18" spans="1:17" x14ac:dyDescent="0.25">
      <c r="A18" s="28" t="s">
        <v>23</v>
      </c>
      <c r="B18" s="28" t="s">
        <v>23</v>
      </c>
      <c r="C18" s="28">
        <v>97.866665999999995</v>
      </c>
      <c r="D18" s="28">
        <v>3</v>
      </c>
      <c r="E18" s="28">
        <v>97.866665999999995</v>
      </c>
      <c r="F18" s="28">
        <f t="shared" si="0"/>
        <v>0.91287510752205858</v>
      </c>
      <c r="G18" s="28" t="str">
        <f t="shared" si="1"/>
        <v>0</v>
      </c>
      <c r="H18" s="28">
        <v>122.3</v>
      </c>
      <c r="I18" s="28">
        <v>1</v>
      </c>
      <c r="J18" s="28">
        <v>122.3</v>
      </c>
      <c r="K18" s="28">
        <f t="shared" si="2"/>
        <v>0.64146414929418116</v>
      </c>
      <c r="L18" s="28" t="str">
        <f t="shared" si="3"/>
        <v>1</v>
      </c>
      <c r="M18" s="28">
        <v>88</v>
      </c>
      <c r="N18" s="28">
        <v>3</v>
      </c>
      <c r="O18" s="28">
        <v>88</v>
      </c>
      <c r="P18" s="28">
        <f t="shared" si="4"/>
        <v>1.0224762480612259</v>
      </c>
      <c r="Q18" s="28" t="str">
        <f t="shared" si="5"/>
        <v>0</v>
      </c>
    </row>
    <row r="19" spans="1:17" x14ac:dyDescent="0.25">
      <c r="A19" s="2" t="s">
        <v>23</v>
      </c>
      <c r="B19" s="2" t="s">
        <v>46</v>
      </c>
      <c r="C19" s="2">
        <v>89.730716999999999</v>
      </c>
      <c r="D19" s="2">
        <v>767</v>
      </c>
      <c r="E19" s="2">
        <v>89.730716999999999</v>
      </c>
      <c r="F19" s="2">
        <f t="shared" si="0"/>
        <v>1.0032510551591327</v>
      </c>
      <c r="G19" s="2" t="str">
        <f t="shared" si="1"/>
        <v>0</v>
      </c>
      <c r="H19" s="2">
        <v>90.017827999999994</v>
      </c>
      <c r="I19" s="2">
        <v>760</v>
      </c>
      <c r="J19" s="2">
        <v>90.017827999999994</v>
      </c>
      <c r="K19" s="2">
        <f t="shared" si="2"/>
        <v>1.0000617617279635</v>
      </c>
      <c r="L19" s="2" t="str">
        <f t="shared" si="3"/>
        <v>0</v>
      </c>
      <c r="M19" s="2">
        <v>90.031091000000004</v>
      </c>
      <c r="N19" s="2">
        <v>788</v>
      </c>
      <c r="O19" s="2">
        <v>90.031091000000004</v>
      </c>
      <c r="P19" s="2">
        <f t="shared" si="4"/>
        <v>0.99991443334703189</v>
      </c>
      <c r="Q19" s="2" t="str">
        <f t="shared" si="5"/>
        <v>0</v>
      </c>
    </row>
    <row r="20" spans="1:17" x14ac:dyDescent="0.25">
      <c r="A20" s="2" t="s">
        <v>17</v>
      </c>
      <c r="B20" s="2" t="s">
        <v>44</v>
      </c>
      <c r="C20" s="2">
        <v>89.941541000000001</v>
      </c>
      <c r="D20" s="2">
        <v>454</v>
      </c>
      <c r="E20" s="2">
        <v>89.941541000000001</v>
      </c>
      <c r="F20" s="2">
        <f t="shared" si="0"/>
        <v>1.0009091748468741</v>
      </c>
      <c r="G20" s="2" t="str">
        <f t="shared" si="1"/>
        <v>0</v>
      </c>
      <c r="H20" s="2">
        <v>89.787593999999999</v>
      </c>
      <c r="I20" s="2">
        <v>478</v>
      </c>
      <c r="J20" s="2">
        <v>89.787593999999999</v>
      </c>
      <c r="K20" s="2">
        <f t="shared" si="2"/>
        <v>1.0026192526768711</v>
      </c>
      <c r="L20" s="2" t="str">
        <f t="shared" si="3"/>
        <v>0</v>
      </c>
      <c r="M20" s="2">
        <v>89.521919999999994</v>
      </c>
      <c r="N20" s="2">
        <v>479</v>
      </c>
      <c r="O20" s="2">
        <v>89.521919999999994</v>
      </c>
      <c r="P20" s="2">
        <f t="shared" si="4"/>
        <v>1.0055704191004231</v>
      </c>
      <c r="Q20" s="2" t="str">
        <f t="shared" si="5"/>
        <v>0</v>
      </c>
    </row>
    <row r="21" spans="1:17" x14ac:dyDescent="0.25">
      <c r="A21" s="2" t="s">
        <v>17</v>
      </c>
      <c r="B21" s="2" t="s">
        <v>18</v>
      </c>
      <c r="C21" s="2">
        <v>89.505063000000007</v>
      </c>
      <c r="D21" s="2">
        <v>316</v>
      </c>
      <c r="E21" s="2">
        <v>89.505063000000007</v>
      </c>
      <c r="F21" s="2">
        <f t="shared" si="0"/>
        <v>1.0057576704400415</v>
      </c>
      <c r="G21" s="2" t="str">
        <f t="shared" si="1"/>
        <v>0</v>
      </c>
      <c r="H21" s="2">
        <v>90.520776999999995</v>
      </c>
      <c r="I21" s="2">
        <v>283</v>
      </c>
      <c r="J21" s="2">
        <v>90.520776999999995</v>
      </c>
      <c r="K21" s="2">
        <f t="shared" si="2"/>
        <v>0.99447489134712419</v>
      </c>
      <c r="L21" s="2" t="str">
        <f t="shared" si="3"/>
        <v>0</v>
      </c>
      <c r="M21" s="2">
        <v>90.793268999999995</v>
      </c>
      <c r="N21" s="2">
        <v>312</v>
      </c>
      <c r="O21" s="2">
        <v>90.793268999999995</v>
      </c>
      <c r="P21" s="2">
        <f t="shared" si="4"/>
        <v>0.9914479890492458</v>
      </c>
      <c r="Q21" s="2" t="str">
        <f t="shared" si="5"/>
        <v>0</v>
      </c>
    </row>
    <row r="22" spans="1:17" x14ac:dyDescent="0.25">
      <c r="A22" s="2" t="s">
        <v>40</v>
      </c>
      <c r="B22" s="2" t="s">
        <v>40</v>
      </c>
      <c r="C22" s="2">
        <v>86.412499999999994</v>
      </c>
      <c r="D22" s="2">
        <v>8</v>
      </c>
      <c r="E22" s="2">
        <v>86.412499999999994</v>
      </c>
      <c r="F22" s="2">
        <f t="shared" si="0"/>
        <v>1.0401105543817124</v>
      </c>
      <c r="G22" s="2" t="str">
        <f t="shared" si="1"/>
        <v>0</v>
      </c>
      <c r="H22" s="2">
        <v>91.966666000000004</v>
      </c>
      <c r="I22" s="2">
        <v>6</v>
      </c>
      <c r="J22" s="2">
        <v>91.966666000000004</v>
      </c>
      <c r="K22" s="2">
        <f t="shared" si="2"/>
        <v>0.97841363179977181</v>
      </c>
      <c r="L22" s="2" t="str">
        <f t="shared" si="3"/>
        <v>0</v>
      </c>
      <c r="M22" s="2">
        <v>94.416666000000006</v>
      </c>
      <c r="N22" s="2">
        <v>6</v>
      </c>
      <c r="O22" s="2">
        <v>94.416666000000006</v>
      </c>
      <c r="P22" s="2">
        <f t="shared" si="4"/>
        <v>0.95119848188783995</v>
      </c>
      <c r="Q22" s="2" t="str">
        <f t="shared" si="5"/>
        <v>0</v>
      </c>
    </row>
    <row r="23" spans="1:17" x14ac:dyDescent="0.25">
      <c r="A23" s="2" t="s">
        <v>40</v>
      </c>
      <c r="B23" s="2" t="s">
        <v>47</v>
      </c>
      <c r="C23" s="2">
        <v>89.797584999999998</v>
      </c>
      <c r="D23" s="2">
        <v>762</v>
      </c>
      <c r="E23" s="2">
        <v>89.797584999999998</v>
      </c>
      <c r="F23" s="2">
        <f t="shared" si="0"/>
        <v>1.0025082704063526</v>
      </c>
      <c r="G23" s="2" t="str">
        <f t="shared" si="1"/>
        <v>0</v>
      </c>
      <c r="H23" s="2">
        <v>90.045098999999993</v>
      </c>
      <c r="I23" s="2">
        <v>755</v>
      </c>
      <c r="J23" s="2">
        <v>90.045098999999993</v>
      </c>
      <c r="K23" s="2">
        <f t="shared" si="2"/>
        <v>0.99975882933888249</v>
      </c>
      <c r="L23" s="2" t="str">
        <f t="shared" si="3"/>
        <v>0</v>
      </c>
      <c r="M23" s="2">
        <v>89.989807999999996</v>
      </c>
      <c r="N23" s="2">
        <v>785</v>
      </c>
      <c r="O23" s="2">
        <v>89.989807999999996</v>
      </c>
      <c r="P23" s="2">
        <f t="shared" si="4"/>
        <v>1.0003730141771603</v>
      </c>
      <c r="Q23" s="2" t="str">
        <f t="shared" si="5"/>
        <v>0</v>
      </c>
    </row>
    <row r="24" spans="1:17" s="25" customFormat="1" x14ac:dyDescent="0.25">
      <c r="A24" s="27" t="s">
        <v>29</v>
      </c>
      <c r="B24" s="27" t="s">
        <v>29</v>
      </c>
      <c r="C24" s="27">
        <v>89.762415000000004</v>
      </c>
      <c r="D24" s="27">
        <v>770</v>
      </c>
      <c r="E24" s="27">
        <v>89.762415000000004</v>
      </c>
      <c r="F24" s="27">
        <f t="shared" si="0"/>
        <v>1.0028989466603944</v>
      </c>
      <c r="G24" s="27" t="str">
        <f t="shared" si="1"/>
        <v>0</v>
      </c>
      <c r="H24" s="27">
        <v>90.060248999999999</v>
      </c>
      <c r="I24" s="27">
        <v>761</v>
      </c>
      <c r="J24" s="27">
        <v>90.060248999999999</v>
      </c>
      <c r="K24" s="27">
        <f t="shared" si="2"/>
        <v>0.99959053973840661</v>
      </c>
      <c r="L24" s="27" t="str">
        <f t="shared" si="3"/>
        <v>0</v>
      </c>
      <c r="M24" s="27">
        <v>90.023387999999997</v>
      </c>
      <c r="N24" s="27">
        <v>791</v>
      </c>
      <c r="O24" s="27">
        <v>90.023387999999997</v>
      </c>
      <c r="P24" s="28">
        <f>(SUM(1)-SUM(O24-$O24)/$O24)</f>
        <v>1</v>
      </c>
      <c r="Q24" s="28" t="str">
        <f t="shared" si="5"/>
        <v>0</v>
      </c>
    </row>
    <row r="25" spans="1:17" x14ac:dyDescent="0.25">
      <c r="A25" s="2" t="s">
        <v>21</v>
      </c>
      <c r="B25" s="2" t="s">
        <v>45</v>
      </c>
      <c r="C25" s="2">
        <v>89.739709000000005</v>
      </c>
      <c r="D25" s="2">
        <v>757</v>
      </c>
      <c r="E25" s="2">
        <v>89.739709000000005</v>
      </c>
      <c r="F25" s="2">
        <f t="shared" si="0"/>
        <v>1.0031511700048434</v>
      </c>
      <c r="G25" s="2" t="str">
        <f t="shared" si="1"/>
        <v>0</v>
      </c>
      <c r="H25" s="2">
        <v>89.950322999999997</v>
      </c>
      <c r="I25" s="2">
        <v>743</v>
      </c>
      <c r="J25" s="2">
        <v>89.950322999999997</v>
      </c>
      <c r="K25" s="2">
        <f t="shared" si="2"/>
        <v>1.0008116224197205</v>
      </c>
      <c r="L25" s="2" t="str">
        <f t="shared" si="3"/>
        <v>0</v>
      </c>
      <c r="M25" s="2">
        <v>89.860219000000001</v>
      </c>
      <c r="N25" s="2">
        <v>774</v>
      </c>
      <c r="O25" s="2">
        <v>89.860219000000001</v>
      </c>
      <c r="P25" s="2">
        <f>(SUM(1)-SUM(O25-$O$24)/$O$24)</f>
        <v>1.0018125178759101</v>
      </c>
      <c r="Q25" s="2" t="str">
        <f t="shared" si="5"/>
        <v>0</v>
      </c>
    </row>
    <row r="26" spans="1:17" x14ac:dyDescent="0.25">
      <c r="A26" s="2" t="s">
        <v>21</v>
      </c>
      <c r="B26" s="2" t="s">
        <v>21</v>
      </c>
      <c r="C26" s="2">
        <v>91.084614999999999</v>
      </c>
      <c r="D26" s="2">
        <v>13</v>
      </c>
      <c r="E26" s="2">
        <v>91.084614999999999</v>
      </c>
      <c r="F26" s="2">
        <f t="shared" si="0"/>
        <v>0.9882116522875144</v>
      </c>
      <c r="G26" s="2" t="str">
        <f t="shared" si="1"/>
        <v>0</v>
      </c>
      <c r="H26" s="2">
        <v>94.597776999999994</v>
      </c>
      <c r="I26" s="2">
        <v>18</v>
      </c>
      <c r="J26" s="2">
        <v>94.597776999999994</v>
      </c>
      <c r="K26" s="2">
        <f t="shared" si="2"/>
        <v>0.94918666024877896</v>
      </c>
      <c r="L26" s="2" t="str">
        <f t="shared" si="3"/>
        <v>0</v>
      </c>
      <c r="M26" s="2">
        <v>97.452352000000005</v>
      </c>
      <c r="N26" s="2">
        <v>17</v>
      </c>
      <c r="O26" s="2">
        <v>97.452352000000005</v>
      </c>
      <c r="P26" s="2">
        <f>(SUM(1)-SUM(O26-$O$24)/$O$24)</f>
        <v>0.91747740042843084</v>
      </c>
      <c r="Q26" s="2" t="str">
        <f t="shared" si="5"/>
        <v>0</v>
      </c>
    </row>
  </sheetData>
  <autoFilter ref="A2:Q26">
    <sortState ref="A3:Q26">
      <sortCondition ref="A2:A26"/>
    </sortState>
  </autoFilter>
  <mergeCells count="3">
    <mergeCell ref="C1:G1"/>
    <mergeCell ref="H1:L1"/>
    <mergeCell ref="M1:Q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K23" sqref="AK23"/>
    </sheetView>
  </sheetViews>
  <sheetFormatPr defaultColWidth="8.7109375" defaultRowHeight="12.75" x14ac:dyDescent="0.2"/>
  <cols>
    <col min="1" max="1" width="8.7109375" style="65"/>
    <col min="2" max="2" width="35.85546875" style="65" customWidth="1"/>
    <col min="3" max="5" width="5.85546875" style="76" customWidth="1"/>
    <col min="6" max="6" width="8.140625" style="76" customWidth="1"/>
    <col min="7" max="7" width="8.42578125" style="76" customWidth="1"/>
    <col min="8" max="16" width="5" style="76" customWidth="1"/>
    <col min="17" max="18" width="4.5703125" style="76" customWidth="1"/>
    <col min="19" max="19" width="5.5703125" style="76" customWidth="1"/>
    <col min="20" max="21" width="4.5703125" style="76" customWidth="1"/>
    <col min="22" max="22" width="5.5703125" style="76" customWidth="1"/>
    <col min="23" max="24" width="4.5703125" style="76" customWidth="1"/>
    <col min="25" max="25" width="5.5703125" style="76" customWidth="1"/>
    <col min="26" max="27" width="4.5703125" style="76" customWidth="1"/>
    <col min="28" max="28" width="5.5703125" style="76" customWidth="1"/>
    <col min="29" max="30" width="4.5703125" style="76" customWidth="1"/>
    <col min="31" max="31" width="5.5703125" style="76" customWidth="1"/>
    <col min="32" max="33" width="4.5703125" style="76" customWidth="1"/>
    <col min="34" max="34" width="5.5703125" style="76" customWidth="1"/>
    <col min="35" max="36" width="4.5703125" style="76" customWidth="1"/>
    <col min="37" max="37" width="5.5703125" style="76" customWidth="1"/>
    <col min="38" max="39" width="4.5703125" style="76" customWidth="1"/>
    <col min="40" max="40" width="5.5703125" style="76" customWidth="1"/>
    <col min="41" max="41" width="25.85546875" style="76" bestFit="1" customWidth="1"/>
    <col min="42" max="42" width="29" style="76" customWidth="1"/>
    <col min="43" max="16384" width="8.7109375" style="76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29"/>
      <c r="G1" s="29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43"/>
      <c r="AP1" s="43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33" t="s">
        <v>97</v>
      </c>
      <c r="I2" s="33" t="s">
        <v>98</v>
      </c>
      <c r="J2" s="33" t="s">
        <v>99</v>
      </c>
      <c r="K2" s="33" t="s">
        <v>100</v>
      </c>
      <c r="L2" s="33" t="s">
        <v>101</v>
      </c>
      <c r="M2" s="33" t="s">
        <v>102</v>
      </c>
      <c r="N2" s="33" t="s">
        <v>103</v>
      </c>
      <c r="O2" s="33" t="s">
        <v>104</v>
      </c>
      <c r="P2" s="33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29" t="s">
        <v>15</v>
      </c>
      <c r="AP2" s="29" t="s">
        <v>16</v>
      </c>
    </row>
    <row r="3" spans="1:42" ht="14.25" thickTop="1" thickBot="1" x14ac:dyDescent="0.25">
      <c r="A3" s="64" t="s">
        <v>37</v>
      </c>
      <c r="B3" s="64" t="s">
        <v>37</v>
      </c>
      <c r="C3" s="77">
        <v>0.6335476690985532</v>
      </c>
      <c r="D3" s="77">
        <v>0.54783319705641864</v>
      </c>
      <c r="E3" s="77">
        <v>0.49576478253787259</v>
      </c>
      <c r="F3" s="56">
        <f>AVERAGE(C3:E3)</f>
        <v>0.55904854956428152</v>
      </c>
      <c r="G3" s="57">
        <f>(81%-F3)/9</f>
        <v>2.7883494492857614E-2</v>
      </c>
      <c r="H3" s="45">
        <f>F3+G3</f>
        <v>0.58693204405713917</v>
      </c>
      <c r="I3" s="46">
        <f>H3+G3</f>
        <v>0.61481553854999682</v>
      </c>
      <c r="J3" s="46">
        <f>I3+G3</f>
        <v>0.64269903304285447</v>
      </c>
      <c r="K3" s="46">
        <f>J3+G3</f>
        <v>0.67058252753571213</v>
      </c>
      <c r="L3" s="46">
        <f>K3+G3</f>
        <v>0.69846602202856978</v>
      </c>
      <c r="M3" s="46">
        <f>L3+G3</f>
        <v>0.72634951652142743</v>
      </c>
      <c r="N3" s="46">
        <f>M3+G3</f>
        <v>0.75423301101428508</v>
      </c>
      <c r="O3" s="46">
        <f>N3+G3</f>
        <v>0.78211650550714273</v>
      </c>
      <c r="P3" s="46">
        <f>O3+G3</f>
        <v>0.81000000000000039</v>
      </c>
      <c r="Q3" s="34">
        <f>R3*0.9</f>
        <v>0.55333398469499717</v>
      </c>
      <c r="R3" s="35">
        <f>I3</f>
        <v>0.61481553854999682</v>
      </c>
      <c r="S3" s="36">
        <f>MIN(100%,R3*1.3)</f>
        <v>0.79926020011499588</v>
      </c>
      <c r="T3" s="34">
        <f>U3*0.9</f>
        <v>0.57842912973856908</v>
      </c>
      <c r="U3" s="35">
        <f>J3</f>
        <v>0.64269903304285447</v>
      </c>
      <c r="V3" s="36">
        <f>MIN(100%,U3*1.3)</f>
        <v>0.83550874295571087</v>
      </c>
      <c r="W3" s="34">
        <f>X3*0.9</f>
        <v>0.60352427478214088</v>
      </c>
      <c r="X3" s="35">
        <f>K3</f>
        <v>0.67058252753571213</v>
      </c>
      <c r="Y3" s="36">
        <f>MIN(100%,X3*1.3)</f>
        <v>0.87175728579642575</v>
      </c>
      <c r="Z3" s="34">
        <f>AA3*0.9</f>
        <v>0.62861941982571279</v>
      </c>
      <c r="AA3" s="35">
        <f>L3</f>
        <v>0.69846602202856978</v>
      </c>
      <c r="AB3" s="36">
        <f>MIN(100%,AA3*1.3)</f>
        <v>0.90800582863714074</v>
      </c>
      <c r="AC3" s="34">
        <f>AD3*0.9</f>
        <v>0.6537145648692847</v>
      </c>
      <c r="AD3" s="35">
        <f>M3</f>
        <v>0.72634951652142743</v>
      </c>
      <c r="AE3" s="36">
        <f>MIN(100%,AD3*1.3)</f>
        <v>0.94425437147785574</v>
      </c>
      <c r="AF3" s="34">
        <f>AG3*0.9</f>
        <v>0.67880970991285661</v>
      </c>
      <c r="AG3" s="35">
        <f>N3</f>
        <v>0.75423301101428508</v>
      </c>
      <c r="AH3" s="36">
        <f>MIN(100%,AG3*1.3)</f>
        <v>0.98050291431857062</v>
      </c>
      <c r="AI3" s="34">
        <f>AJ3*0.9</f>
        <v>0.70390485495642852</v>
      </c>
      <c r="AJ3" s="35">
        <f>O3</f>
        <v>0.78211650550714273</v>
      </c>
      <c r="AK3" s="36">
        <f>MIN(100%,AJ3*1.3)</f>
        <v>1</v>
      </c>
      <c r="AL3" s="34">
        <f>AM3*0.9</f>
        <v>0.72900000000000031</v>
      </c>
      <c r="AM3" s="35">
        <f>P3</f>
        <v>0.81000000000000039</v>
      </c>
      <c r="AN3" s="36">
        <f>MIN(100%,AM3*1.3)</f>
        <v>1</v>
      </c>
      <c r="AO3" s="55" t="s">
        <v>31</v>
      </c>
      <c r="AP3" s="58" t="s">
        <v>110</v>
      </c>
    </row>
    <row r="4" spans="1:42" ht="14.25" thickTop="1" thickBot="1" x14ac:dyDescent="0.25">
      <c r="A4" s="64" t="s">
        <v>37</v>
      </c>
      <c r="B4" s="64" t="s">
        <v>48</v>
      </c>
      <c r="C4" s="70">
        <v>1.0336342277729689</v>
      </c>
      <c r="D4" s="70">
        <v>1.0176819296811119</v>
      </c>
      <c r="E4" s="70">
        <v>1.0180811207036977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8" t="s">
        <v>94</v>
      </c>
      <c r="AP4" s="68" t="s">
        <v>95</v>
      </c>
    </row>
    <row r="5" spans="1:42" ht="14.25" thickTop="1" thickBot="1" x14ac:dyDescent="0.25">
      <c r="A5" s="64" t="s">
        <v>25</v>
      </c>
      <c r="B5" s="64" t="s">
        <v>25</v>
      </c>
      <c r="C5" s="77">
        <v>0.73884011376282921</v>
      </c>
      <c r="D5" s="77">
        <v>0.67267988552739166</v>
      </c>
      <c r="E5" s="77">
        <v>0.59358201661508392</v>
      </c>
      <c r="F5" s="56">
        <f>AVERAGE(C5:E5)</f>
        <v>0.66836733863510167</v>
      </c>
      <c r="G5" s="57">
        <f>(81%-F5)/9</f>
        <v>1.5736962373877599E-2</v>
      </c>
      <c r="H5" s="45">
        <f>F5+G5</f>
        <v>0.68410430100897923</v>
      </c>
      <c r="I5" s="46">
        <f>H5+G5</f>
        <v>0.69984126338285679</v>
      </c>
      <c r="J5" s="46">
        <f>I5+G5</f>
        <v>0.71557822575673435</v>
      </c>
      <c r="K5" s="46">
        <f>J5+G5</f>
        <v>0.73131518813061192</v>
      </c>
      <c r="L5" s="46">
        <f>K5+G5</f>
        <v>0.74705215050448948</v>
      </c>
      <c r="M5" s="46">
        <f>L5+G5</f>
        <v>0.76278911287836704</v>
      </c>
      <c r="N5" s="46">
        <f>M5+G5</f>
        <v>0.7785260752522446</v>
      </c>
      <c r="O5" s="46">
        <f>N5+G5</f>
        <v>0.79426303762612216</v>
      </c>
      <c r="P5" s="46">
        <f>O5+G5</f>
        <v>0.80999999999999972</v>
      </c>
      <c r="Q5" s="37">
        <f>R5*0.9</f>
        <v>0.62985713704457114</v>
      </c>
      <c r="R5" s="38">
        <f>I5</f>
        <v>0.69984126338285679</v>
      </c>
      <c r="S5" s="36">
        <f>MIN(100%,R5*1.3)</f>
        <v>0.90979364239771388</v>
      </c>
      <c r="T5" s="37">
        <f>U5*0.9</f>
        <v>0.64402040318106091</v>
      </c>
      <c r="U5" s="38">
        <f>J5</f>
        <v>0.71557822575673435</v>
      </c>
      <c r="V5" s="36">
        <f>MIN(100%,U5*1.3)</f>
        <v>0.93025169348375469</v>
      </c>
      <c r="W5" s="37">
        <f>X5*0.9</f>
        <v>0.65818366931755079</v>
      </c>
      <c r="X5" s="38">
        <f>K5</f>
        <v>0.73131518813061192</v>
      </c>
      <c r="Y5" s="36">
        <f>MIN(100%,X5*1.3)</f>
        <v>0.95070974456979551</v>
      </c>
      <c r="Z5" s="37">
        <f>AA5*0.9</f>
        <v>0.67234693545404056</v>
      </c>
      <c r="AA5" s="38">
        <f>L5</f>
        <v>0.74705215050448948</v>
      </c>
      <c r="AB5" s="36">
        <f>MIN(100%,AA5*1.3)</f>
        <v>0.97116779565583633</v>
      </c>
      <c r="AC5" s="37">
        <f>AD5*0.9</f>
        <v>0.68651020159053033</v>
      </c>
      <c r="AD5" s="38">
        <f>M5</f>
        <v>0.76278911287836704</v>
      </c>
      <c r="AE5" s="36">
        <f>MIN(100%,AD5*1.3)</f>
        <v>0.99162584674187715</v>
      </c>
      <c r="AF5" s="37">
        <f>AG5*0.9</f>
        <v>0.70067346772702011</v>
      </c>
      <c r="AG5" s="38">
        <f>N5</f>
        <v>0.7785260752522446</v>
      </c>
      <c r="AH5" s="36">
        <f>MIN(100%,AG5*1.3)</f>
        <v>1</v>
      </c>
      <c r="AI5" s="37">
        <f>AJ5*0.9</f>
        <v>0.71483673386350999</v>
      </c>
      <c r="AJ5" s="38">
        <f>O5</f>
        <v>0.79426303762612216</v>
      </c>
      <c r="AK5" s="36">
        <f>MIN(100%,AJ5*1.3)</f>
        <v>1</v>
      </c>
      <c r="AL5" s="37">
        <f>AM5*0.9</f>
        <v>0.72899999999999976</v>
      </c>
      <c r="AM5" s="38">
        <f>P5</f>
        <v>0.80999999999999972</v>
      </c>
      <c r="AN5" s="36">
        <f>MIN(100%,AM5*1.3)</f>
        <v>1</v>
      </c>
      <c r="AO5" s="55" t="s">
        <v>31</v>
      </c>
      <c r="AP5" s="58" t="s">
        <v>110</v>
      </c>
    </row>
    <row r="6" spans="1:42" ht="14.25" thickTop="1" thickBot="1" x14ac:dyDescent="0.25">
      <c r="A6" s="64" t="s">
        <v>25</v>
      </c>
      <c r="B6" s="64" t="s">
        <v>26</v>
      </c>
      <c r="C6" s="70">
        <v>2.2919500432793374</v>
      </c>
      <c r="D6" s="70">
        <v>2.4994889615699099</v>
      </c>
      <c r="E6" s="70">
        <v>2.1805668675680079</v>
      </c>
      <c r="F6" s="63"/>
      <c r="G6" s="63"/>
      <c r="H6" s="54">
        <v>0.81</v>
      </c>
      <c r="I6" s="54">
        <v>0.81</v>
      </c>
      <c r="J6" s="54">
        <v>0.81</v>
      </c>
      <c r="K6" s="54">
        <v>0.81</v>
      </c>
      <c r="L6" s="54">
        <v>0.81</v>
      </c>
      <c r="M6" s="54">
        <v>0.81</v>
      </c>
      <c r="N6" s="54">
        <v>0.81</v>
      </c>
      <c r="O6" s="54">
        <v>0.81</v>
      </c>
      <c r="P6" s="54">
        <v>0.81</v>
      </c>
      <c r="Q6" s="37">
        <v>0.81</v>
      </c>
      <c r="R6" s="45">
        <v>0.81</v>
      </c>
      <c r="S6" s="36">
        <v>1</v>
      </c>
      <c r="T6" s="37">
        <v>0.81</v>
      </c>
      <c r="U6" s="45">
        <v>0.81</v>
      </c>
      <c r="V6" s="36">
        <v>1</v>
      </c>
      <c r="W6" s="37">
        <v>0.81</v>
      </c>
      <c r="X6" s="45">
        <v>0.81</v>
      </c>
      <c r="Y6" s="36">
        <v>1</v>
      </c>
      <c r="Z6" s="37">
        <v>0.81</v>
      </c>
      <c r="AA6" s="45">
        <v>0.81</v>
      </c>
      <c r="AB6" s="36">
        <v>1</v>
      </c>
      <c r="AC6" s="37">
        <v>0.81</v>
      </c>
      <c r="AD6" s="45">
        <v>0.81</v>
      </c>
      <c r="AE6" s="36">
        <v>1</v>
      </c>
      <c r="AF6" s="37">
        <v>0.81</v>
      </c>
      <c r="AG6" s="45">
        <v>0.81</v>
      </c>
      <c r="AH6" s="36">
        <v>1</v>
      </c>
      <c r="AI6" s="37">
        <v>0.81</v>
      </c>
      <c r="AJ6" s="45">
        <v>0.81</v>
      </c>
      <c r="AK6" s="36">
        <v>1</v>
      </c>
      <c r="AL6" s="37">
        <v>0.81</v>
      </c>
      <c r="AM6" s="45">
        <v>0.81</v>
      </c>
      <c r="AN6" s="36">
        <v>1</v>
      </c>
      <c r="AO6" s="68" t="s">
        <v>94</v>
      </c>
      <c r="AP6" s="68" t="s">
        <v>95</v>
      </c>
    </row>
    <row r="7" spans="1:42" ht="14.25" thickTop="1" thickBot="1" x14ac:dyDescent="0.25">
      <c r="A7" s="64" t="s">
        <v>19</v>
      </c>
      <c r="B7" s="64" t="s">
        <v>66</v>
      </c>
      <c r="C7" s="70">
        <v>1.4516507975763571</v>
      </c>
      <c r="D7" s="70">
        <v>1.5786999182338513</v>
      </c>
      <c r="E7" s="70">
        <v>1.2988678937937774</v>
      </c>
      <c r="F7" s="63"/>
      <c r="G7" s="63"/>
      <c r="H7" s="54">
        <v>0.81</v>
      </c>
      <c r="I7" s="54">
        <v>0.81</v>
      </c>
      <c r="J7" s="54">
        <v>0.81</v>
      </c>
      <c r="K7" s="54">
        <v>0.81</v>
      </c>
      <c r="L7" s="54">
        <v>0.81</v>
      </c>
      <c r="M7" s="54">
        <v>0.81</v>
      </c>
      <c r="N7" s="54">
        <v>0.81</v>
      </c>
      <c r="O7" s="54">
        <v>0.81</v>
      </c>
      <c r="P7" s="54">
        <v>0.81</v>
      </c>
      <c r="Q7" s="37">
        <v>0.81</v>
      </c>
      <c r="R7" s="45">
        <v>0.81</v>
      </c>
      <c r="S7" s="36">
        <v>1</v>
      </c>
      <c r="T7" s="37">
        <v>0.81</v>
      </c>
      <c r="U7" s="45">
        <v>0.81</v>
      </c>
      <c r="V7" s="36">
        <v>1</v>
      </c>
      <c r="W7" s="37">
        <v>0.81</v>
      </c>
      <c r="X7" s="45">
        <v>0.81</v>
      </c>
      <c r="Y7" s="36">
        <v>1</v>
      </c>
      <c r="Z7" s="37">
        <v>0.81</v>
      </c>
      <c r="AA7" s="45">
        <v>0.81</v>
      </c>
      <c r="AB7" s="36">
        <v>1</v>
      </c>
      <c r="AC7" s="37">
        <v>0.81</v>
      </c>
      <c r="AD7" s="45">
        <v>0.81</v>
      </c>
      <c r="AE7" s="36">
        <v>1</v>
      </c>
      <c r="AF7" s="37">
        <v>0.81</v>
      </c>
      <c r="AG7" s="45">
        <v>0.81</v>
      </c>
      <c r="AH7" s="36">
        <v>1</v>
      </c>
      <c r="AI7" s="37">
        <v>0.81</v>
      </c>
      <c r="AJ7" s="45">
        <v>0.81</v>
      </c>
      <c r="AK7" s="36">
        <v>1</v>
      </c>
      <c r="AL7" s="37">
        <v>0.81</v>
      </c>
      <c r="AM7" s="45">
        <v>0.81</v>
      </c>
      <c r="AN7" s="36">
        <v>1</v>
      </c>
      <c r="AO7" s="68" t="s">
        <v>94</v>
      </c>
      <c r="AP7" s="68" t="s">
        <v>95</v>
      </c>
    </row>
    <row r="8" spans="1:42" ht="14.25" thickTop="1" thickBot="1" x14ac:dyDescent="0.25">
      <c r="A8" s="64" t="s">
        <v>19</v>
      </c>
      <c r="B8" s="64" t="s">
        <v>22</v>
      </c>
      <c r="C8" s="70">
        <v>1.9923333745517497</v>
      </c>
      <c r="D8" s="70">
        <v>2.5124693376941947</v>
      </c>
      <c r="E8" s="70">
        <v>2.4621273823098226</v>
      </c>
      <c r="F8" s="63"/>
      <c r="G8" s="63"/>
      <c r="H8" s="54">
        <v>0.81</v>
      </c>
      <c r="I8" s="54">
        <v>0.81</v>
      </c>
      <c r="J8" s="54">
        <v>0.81</v>
      </c>
      <c r="K8" s="54">
        <v>0.81</v>
      </c>
      <c r="L8" s="54">
        <v>0.81</v>
      </c>
      <c r="M8" s="54">
        <v>0.81</v>
      </c>
      <c r="N8" s="54">
        <v>0.81</v>
      </c>
      <c r="O8" s="54">
        <v>0.81</v>
      </c>
      <c r="P8" s="54">
        <v>0.81</v>
      </c>
      <c r="Q8" s="37">
        <v>0.81</v>
      </c>
      <c r="R8" s="45">
        <v>0.81</v>
      </c>
      <c r="S8" s="36">
        <v>1</v>
      </c>
      <c r="T8" s="37">
        <v>0.81</v>
      </c>
      <c r="U8" s="45">
        <v>0.81</v>
      </c>
      <c r="V8" s="36">
        <v>1</v>
      </c>
      <c r="W8" s="37">
        <v>0.81</v>
      </c>
      <c r="X8" s="45">
        <v>0.81</v>
      </c>
      <c r="Y8" s="36">
        <v>1</v>
      </c>
      <c r="Z8" s="37">
        <v>0.81</v>
      </c>
      <c r="AA8" s="45">
        <v>0.81</v>
      </c>
      <c r="AB8" s="36">
        <v>1</v>
      </c>
      <c r="AC8" s="37">
        <v>0.81</v>
      </c>
      <c r="AD8" s="45">
        <v>0.81</v>
      </c>
      <c r="AE8" s="36">
        <v>1</v>
      </c>
      <c r="AF8" s="37">
        <v>0.81</v>
      </c>
      <c r="AG8" s="45">
        <v>0.81</v>
      </c>
      <c r="AH8" s="36">
        <v>1</v>
      </c>
      <c r="AI8" s="37">
        <v>0.81</v>
      </c>
      <c r="AJ8" s="45">
        <v>0.81</v>
      </c>
      <c r="AK8" s="36">
        <v>1</v>
      </c>
      <c r="AL8" s="37">
        <v>0.81</v>
      </c>
      <c r="AM8" s="45">
        <v>0.81</v>
      </c>
      <c r="AN8" s="36">
        <v>1</v>
      </c>
      <c r="AO8" s="68" t="s">
        <v>94</v>
      </c>
      <c r="AP8" s="68" t="s">
        <v>95</v>
      </c>
    </row>
    <row r="9" spans="1:42" ht="14.25" thickTop="1" thickBot="1" x14ac:dyDescent="0.25">
      <c r="A9" s="64" t="s">
        <v>19</v>
      </c>
      <c r="B9" s="64" t="s">
        <v>20</v>
      </c>
      <c r="C9" s="70">
        <v>1.0158278718931619</v>
      </c>
      <c r="D9" s="70">
        <v>1.9224754701553557</v>
      </c>
      <c r="E9" s="70">
        <v>1.7226747027203126</v>
      </c>
      <c r="F9" s="63"/>
      <c r="G9" s="6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68" t="s">
        <v>94</v>
      </c>
      <c r="AP9" s="68" t="s">
        <v>95</v>
      </c>
    </row>
    <row r="10" spans="1:42" ht="14.25" thickTop="1" thickBot="1" x14ac:dyDescent="0.25">
      <c r="A10" s="64" t="s">
        <v>19</v>
      </c>
      <c r="B10" s="64" t="s">
        <v>43</v>
      </c>
      <c r="C10" s="70">
        <v>0.80140966984048478</v>
      </c>
      <c r="D10" s="77">
        <v>0.79507358953393292</v>
      </c>
      <c r="E10" s="70">
        <v>1.5043573871966118</v>
      </c>
      <c r="F10" s="63"/>
      <c r="G10" s="6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68" t="s">
        <v>94</v>
      </c>
      <c r="AP10" s="68" t="s">
        <v>95</v>
      </c>
    </row>
    <row r="11" spans="1:42" ht="14.25" thickTop="1" thickBot="1" x14ac:dyDescent="0.25">
      <c r="A11" s="64" t="s">
        <v>19</v>
      </c>
      <c r="B11" s="64" t="s">
        <v>38</v>
      </c>
      <c r="C11" s="77">
        <v>0.77488561889452212</v>
      </c>
      <c r="D11" s="77">
        <v>0.71294971381847916</v>
      </c>
      <c r="E11" s="77">
        <v>0.62778954227072814</v>
      </c>
      <c r="F11" s="56">
        <f>AVERAGE(C11:E11)</f>
        <v>0.7052082916612431</v>
      </c>
      <c r="G11" s="57">
        <f>(81%-F11)/9</f>
        <v>1.1643523148750771E-2</v>
      </c>
      <c r="H11" s="45">
        <f>F11+G11</f>
        <v>0.71685181480999383</v>
      </c>
      <c r="I11" s="46">
        <f>H11+G11</f>
        <v>0.72849533795874455</v>
      </c>
      <c r="J11" s="46">
        <f>I11+G11</f>
        <v>0.74013886110749527</v>
      </c>
      <c r="K11" s="46">
        <f>J11+G11</f>
        <v>0.75178238425624599</v>
      </c>
      <c r="L11" s="46">
        <f>K11+G11</f>
        <v>0.76342590740499672</v>
      </c>
      <c r="M11" s="46">
        <f>L11+G11</f>
        <v>0.77506943055374744</v>
      </c>
      <c r="N11" s="46">
        <f>M11+G11</f>
        <v>0.78671295370249816</v>
      </c>
      <c r="O11" s="46">
        <f>N11+G11</f>
        <v>0.79835647685124889</v>
      </c>
      <c r="P11" s="46">
        <f>O11+G11</f>
        <v>0.80999999999999961</v>
      </c>
      <c r="Q11" s="37">
        <f>R11*0.9</f>
        <v>0.65564580416287011</v>
      </c>
      <c r="R11" s="38">
        <f>I11</f>
        <v>0.72849533795874455</v>
      </c>
      <c r="S11" s="36">
        <f>MIN(100%,R11*1.3)</f>
        <v>0.94704393934636799</v>
      </c>
      <c r="T11" s="37">
        <f>U11*0.9</f>
        <v>0.66612497499674572</v>
      </c>
      <c r="U11" s="38">
        <f>J11</f>
        <v>0.74013886110749527</v>
      </c>
      <c r="V11" s="36">
        <f>MIN(100%,U11*1.3)</f>
        <v>0.96218051943974392</v>
      </c>
      <c r="W11" s="37">
        <f>X11*0.9</f>
        <v>0.67660414583062145</v>
      </c>
      <c r="X11" s="38">
        <f>K11</f>
        <v>0.75178238425624599</v>
      </c>
      <c r="Y11" s="36">
        <f>MIN(100%,X11*1.3)</f>
        <v>0.97731709953311985</v>
      </c>
      <c r="Z11" s="37">
        <f>AA11*0.9</f>
        <v>0.68708331666449707</v>
      </c>
      <c r="AA11" s="38">
        <f>L11</f>
        <v>0.76342590740499672</v>
      </c>
      <c r="AB11" s="36">
        <f>MIN(100%,AA11*1.3)</f>
        <v>0.99245367962649578</v>
      </c>
      <c r="AC11" s="37">
        <f>AD11*0.9</f>
        <v>0.69756248749837269</v>
      </c>
      <c r="AD11" s="38">
        <f>M11</f>
        <v>0.77506943055374744</v>
      </c>
      <c r="AE11" s="36">
        <f>MIN(100%,AD11*1.3)</f>
        <v>1</v>
      </c>
      <c r="AF11" s="37">
        <f>AG11*0.9</f>
        <v>0.70804165833224841</v>
      </c>
      <c r="AG11" s="38">
        <f>N11</f>
        <v>0.78671295370249816</v>
      </c>
      <c r="AH11" s="36">
        <f>MIN(100%,AG11*1.3)</f>
        <v>1</v>
      </c>
      <c r="AI11" s="37">
        <f>AJ11*0.9</f>
        <v>0.71852082916612403</v>
      </c>
      <c r="AJ11" s="38">
        <f>O11</f>
        <v>0.79835647685124889</v>
      </c>
      <c r="AK11" s="36">
        <f>MIN(100%,AJ11*1.3)</f>
        <v>1</v>
      </c>
      <c r="AL11" s="37">
        <f>AM11*0.9</f>
        <v>0.72899999999999965</v>
      </c>
      <c r="AM11" s="38">
        <f>P11</f>
        <v>0.80999999999999961</v>
      </c>
      <c r="AN11" s="36">
        <f>MIN(100%,AM11*1.3)</f>
        <v>1</v>
      </c>
      <c r="AO11" s="55" t="s">
        <v>31</v>
      </c>
      <c r="AP11" s="58" t="s">
        <v>110</v>
      </c>
    </row>
    <row r="12" spans="1:42" ht="14.25" thickTop="1" thickBot="1" x14ac:dyDescent="0.25">
      <c r="A12" s="64" t="s">
        <v>19</v>
      </c>
      <c r="B12" s="64" t="s">
        <v>39</v>
      </c>
      <c r="C12" s="77">
        <v>0.75547174477556567</v>
      </c>
      <c r="D12" s="77">
        <v>0.73001839738348329</v>
      </c>
      <c r="E12" s="77">
        <v>0.52875061084867248</v>
      </c>
      <c r="F12" s="56">
        <f>AVERAGE(C12:E12)</f>
        <v>0.67141358433590714</v>
      </c>
      <c r="G12" s="57">
        <f>(81%-F12)/9</f>
        <v>1.5398490629343656E-2</v>
      </c>
      <c r="H12" s="45">
        <f>F12+G12</f>
        <v>0.68681207496525076</v>
      </c>
      <c r="I12" s="46">
        <f>H12+G12</f>
        <v>0.70221056559459438</v>
      </c>
      <c r="J12" s="46">
        <f>I12+G12</f>
        <v>0.717609056223938</v>
      </c>
      <c r="K12" s="46">
        <f>J12+G12</f>
        <v>0.73300754685328162</v>
      </c>
      <c r="L12" s="46">
        <f>K12+G12</f>
        <v>0.74840603748262524</v>
      </c>
      <c r="M12" s="46">
        <f>L12+G12</f>
        <v>0.76380452811196886</v>
      </c>
      <c r="N12" s="46">
        <f>M12+G12</f>
        <v>0.77920301874131248</v>
      </c>
      <c r="O12" s="46">
        <f>N12+G12</f>
        <v>0.7946015093706561</v>
      </c>
      <c r="P12" s="46">
        <f>O12+G12</f>
        <v>0.80999999999999972</v>
      </c>
      <c r="Q12" s="37">
        <f>R12*0.9</f>
        <v>0.63198950903513496</v>
      </c>
      <c r="R12" s="38">
        <f>I12</f>
        <v>0.70221056559459438</v>
      </c>
      <c r="S12" s="36">
        <f>MIN(100%,R12*1.3)</f>
        <v>0.91287373527297277</v>
      </c>
      <c r="T12" s="37">
        <f>U12*0.9</f>
        <v>0.64584815060154421</v>
      </c>
      <c r="U12" s="38">
        <f>J12</f>
        <v>0.717609056223938</v>
      </c>
      <c r="V12" s="36">
        <f>MIN(100%,U12*1.3)</f>
        <v>0.93289177309111948</v>
      </c>
      <c r="W12" s="37">
        <f>X12*0.9</f>
        <v>0.65970679216795347</v>
      </c>
      <c r="X12" s="38">
        <f>K12</f>
        <v>0.73300754685328162</v>
      </c>
      <c r="Y12" s="36">
        <f>MIN(100%,X12*1.3)</f>
        <v>0.95290981090926619</v>
      </c>
      <c r="Z12" s="37">
        <f>AA12*0.9</f>
        <v>0.67356543373436273</v>
      </c>
      <c r="AA12" s="38">
        <f>L12</f>
        <v>0.74840603748262524</v>
      </c>
      <c r="AB12" s="36">
        <f>MIN(100%,AA12*1.3)</f>
        <v>0.97292784872741289</v>
      </c>
      <c r="AC12" s="37">
        <f>AD12*0.9</f>
        <v>0.68742407530077199</v>
      </c>
      <c r="AD12" s="38">
        <f>M12</f>
        <v>0.76380452811196886</v>
      </c>
      <c r="AE12" s="36">
        <f>MIN(100%,AD12*1.3)</f>
        <v>0.9929458865455596</v>
      </c>
      <c r="AF12" s="37">
        <f>AG12*0.9</f>
        <v>0.70128271686718124</v>
      </c>
      <c r="AG12" s="38">
        <f>N12</f>
        <v>0.77920301874131248</v>
      </c>
      <c r="AH12" s="36">
        <f>MIN(100%,AG12*1.3)</f>
        <v>1</v>
      </c>
      <c r="AI12" s="37">
        <f>AJ12*0.9</f>
        <v>0.7151413584335905</v>
      </c>
      <c r="AJ12" s="38">
        <f>O12</f>
        <v>0.7946015093706561</v>
      </c>
      <c r="AK12" s="36">
        <f>MIN(100%,AJ12*1.3)</f>
        <v>1</v>
      </c>
      <c r="AL12" s="37">
        <f>AM12*0.9</f>
        <v>0.72899999999999976</v>
      </c>
      <c r="AM12" s="38">
        <f>P12</f>
        <v>0.80999999999999972</v>
      </c>
      <c r="AN12" s="36">
        <f>MIN(100%,AM12*1.3)</f>
        <v>1</v>
      </c>
      <c r="AO12" s="55" t="s">
        <v>31</v>
      </c>
      <c r="AP12" s="58" t="s">
        <v>110</v>
      </c>
    </row>
    <row r="13" spans="1:42" ht="14.25" thickTop="1" thickBot="1" x14ac:dyDescent="0.25">
      <c r="A13" s="64" t="s">
        <v>19</v>
      </c>
      <c r="B13" s="64" t="s">
        <v>27</v>
      </c>
      <c r="C13" s="77">
        <v>0.43872882403858043</v>
      </c>
      <c r="D13" s="70">
        <v>2.3927841373671299</v>
      </c>
      <c r="E13" s="70">
        <v>1.6269750773741651</v>
      </c>
      <c r="F13" s="63"/>
      <c r="G13" s="63"/>
      <c r="H13" s="54">
        <v>0.81</v>
      </c>
      <c r="I13" s="54">
        <v>0.81</v>
      </c>
      <c r="J13" s="54">
        <v>0.81</v>
      </c>
      <c r="K13" s="54">
        <v>0.81</v>
      </c>
      <c r="L13" s="54">
        <v>0.81</v>
      </c>
      <c r="M13" s="54">
        <v>0.81</v>
      </c>
      <c r="N13" s="54">
        <v>0.81</v>
      </c>
      <c r="O13" s="54">
        <v>0.81</v>
      </c>
      <c r="P13" s="54">
        <v>0.81</v>
      </c>
      <c r="Q13" s="37">
        <v>0.81</v>
      </c>
      <c r="R13" s="45">
        <v>0.81</v>
      </c>
      <c r="S13" s="36">
        <v>1</v>
      </c>
      <c r="T13" s="37">
        <v>0.81</v>
      </c>
      <c r="U13" s="45">
        <v>0.81</v>
      </c>
      <c r="V13" s="36">
        <v>1</v>
      </c>
      <c r="W13" s="37">
        <v>0.81</v>
      </c>
      <c r="X13" s="45">
        <v>0.81</v>
      </c>
      <c r="Y13" s="36">
        <v>1</v>
      </c>
      <c r="Z13" s="37">
        <v>0.81</v>
      </c>
      <c r="AA13" s="45">
        <v>0.81</v>
      </c>
      <c r="AB13" s="36">
        <v>1</v>
      </c>
      <c r="AC13" s="37">
        <v>0.81</v>
      </c>
      <c r="AD13" s="45">
        <v>0.81</v>
      </c>
      <c r="AE13" s="36">
        <v>1</v>
      </c>
      <c r="AF13" s="37">
        <v>0.81</v>
      </c>
      <c r="AG13" s="45">
        <v>0.81</v>
      </c>
      <c r="AH13" s="36">
        <v>1</v>
      </c>
      <c r="AI13" s="37">
        <v>0.81</v>
      </c>
      <c r="AJ13" s="45">
        <v>0.81</v>
      </c>
      <c r="AK13" s="36">
        <v>1</v>
      </c>
      <c r="AL13" s="37">
        <v>0.81</v>
      </c>
      <c r="AM13" s="45">
        <v>0.81</v>
      </c>
      <c r="AN13" s="36">
        <v>1</v>
      </c>
      <c r="AO13" s="68" t="s">
        <v>94</v>
      </c>
      <c r="AP13" s="68" t="s">
        <v>95</v>
      </c>
    </row>
    <row r="14" spans="1:42" ht="14.25" thickTop="1" thickBot="1" x14ac:dyDescent="0.25">
      <c r="A14" s="64" t="s">
        <v>19</v>
      </c>
      <c r="B14" s="64" t="s">
        <v>28</v>
      </c>
      <c r="C14" s="70">
        <v>3.3734388524792878</v>
      </c>
      <c r="D14" s="70">
        <v>3.2938982011447262</v>
      </c>
      <c r="E14" s="70">
        <v>2.3686268121843947</v>
      </c>
      <c r="F14" s="63"/>
      <c r="G14" s="63"/>
      <c r="H14" s="54">
        <v>0.81</v>
      </c>
      <c r="I14" s="54">
        <v>0.81</v>
      </c>
      <c r="J14" s="54">
        <v>0.81</v>
      </c>
      <c r="K14" s="54">
        <v>0.81</v>
      </c>
      <c r="L14" s="54">
        <v>0.81</v>
      </c>
      <c r="M14" s="54">
        <v>0.81</v>
      </c>
      <c r="N14" s="54">
        <v>0.81</v>
      </c>
      <c r="O14" s="54">
        <v>0.81</v>
      </c>
      <c r="P14" s="54">
        <v>0.81</v>
      </c>
      <c r="Q14" s="37">
        <v>0.81</v>
      </c>
      <c r="R14" s="45">
        <v>0.81</v>
      </c>
      <c r="S14" s="36">
        <v>1</v>
      </c>
      <c r="T14" s="37">
        <v>0.81</v>
      </c>
      <c r="U14" s="45">
        <v>0.81</v>
      </c>
      <c r="V14" s="36">
        <v>1</v>
      </c>
      <c r="W14" s="37">
        <v>0.81</v>
      </c>
      <c r="X14" s="45">
        <v>0.81</v>
      </c>
      <c r="Y14" s="36">
        <v>1</v>
      </c>
      <c r="Z14" s="37">
        <v>0.81</v>
      </c>
      <c r="AA14" s="45">
        <v>0.81</v>
      </c>
      <c r="AB14" s="36">
        <v>1</v>
      </c>
      <c r="AC14" s="37">
        <v>0.81</v>
      </c>
      <c r="AD14" s="45">
        <v>0.81</v>
      </c>
      <c r="AE14" s="36">
        <v>1</v>
      </c>
      <c r="AF14" s="37">
        <v>0.81</v>
      </c>
      <c r="AG14" s="45">
        <v>0.81</v>
      </c>
      <c r="AH14" s="36">
        <v>1</v>
      </c>
      <c r="AI14" s="37">
        <v>0.81</v>
      </c>
      <c r="AJ14" s="45">
        <v>0.81</v>
      </c>
      <c r="AK14" s="36">
        <v>1</v>
      </c>
      <c r="AL14" s="37">
        <v>0.81</v>
      </c>
      <c r="AM14" s="45">
        <v>0.81</v>
      </c>
      <c r="AN14" s="36">
        <v>1</v>
      </c>
      <c r="AO14" s="68" t="s">
        <v>94</v>
      </c>
      <c r="AP14" s="68" t="s">
        <v>95</v>
      </c>
    </row>
    <row r="15" spans="1:42" ht="14.25" thickTop="1" thickBot="1" x14ac:dyDescent="0.25">
      <c r="A15" s="64" t="s">
        <v>19</v>
      </c>
      <c r="B15" s="64" t="s">
        <v>24</v>
      </c>
      <c r="C15" s="70">
        <v>2.5413626808458019</v>
      </c>
      <c r="D15" s="70">
        <v>2.4874284546197876</v>
      </c>
      <c r="E15" s="70">
        <v>2.2475973285551394</v>
      </c>
      <c r="F15" s="63"/>
      <c r="G15" s="63"/>
      <c r="H15" s="54">
        <v>0.81</v>
      </c>
      <c r="I15" s="54">
        <v>0.81</v>
      </c>
      <c r="J15" s="54">
        <v>0.81</v>
      </c>
      <c r="K15" s="54">
        <v>0.81</v>
      </c>
      <c r="L15" s="54">
        <v>0.81</v>
      </c>
      <c r="M15" s="54">
        <v>0.81</v>
      </c>
      <c r="N15" s="54">
        <v>0.81</v>
      </c>
      <c r="O15" s="54">
        <v>0.81</v>
      </c>
      <c r="P15" s="54">
        <v>0.81</v>
      </c>
      <c r="Q15" s="37">
        <v>0.81</v>
      </c>
      <c r="R15" s="45">
        <v>0.81</v>
      </c>
      <c r="S15" s="36">
        <v>1</v>
      </c>
      <c r="T15" s="37">
        <v>0.81</v>
      </c>
      <c r="U15" s="45">
        <v>0.81</v>
      </c>
      <c r="V15" s="36">
        <v>1</v>
      </c>
      <c r="W15" s="37">
        <v>0.81</v>
      </c>
      <c r="X15" s="45">
        <v>0.81</v>
      </c>
      <c r="Y15" s="36">
        <v>1</v>
      </c>
      <c r="Z15" s="37">
        <v>0.81</v>
      </c>
      <c r="AA15" s="45">
        <v>0.81</v>
      </c>
      <c r="AB15" s="36">
        <v>1</v>
      </c>
      <c r="AC15" s="37">
        <v>0.81</v>
      </c>
      <c r="AD15" s="45">
        <v>0.81</v>
      </c>
      <c r="AE15" s="36">
        <v>1</v>
      </c>
      <c r="AF15" s="37">
        <v>0.81</v>
      </c>
      <c r="AG15" s="45">
        <v>0.81</v>
      </c>
      <c r="AH15" s="36">
        <v>1</v>
      </c>
      <c r="AI15" s="37">
        <v>0.81</v>
      </c>
      <c r="AJ15" s="45">
        <v>0.81</v>
      </c>
      <c r="AK15" s="36">
        <v>1</v>
      </c>
      <c r="AL15" s="37">
        <v>0.81</v>
      </c>
      <c r="AM15" s="45">
        <v>0.81</v>
      </c>
      <c r="AN15" s="36">
        <v>1</v>
      </c>
      <c r="AO15" s="68" t="s">
        <v>94</v>
      </c>
      <c r="AP15" s="68" t="s">
        <v>95</v>
      </c>
    </row>
    <row r="16" spans="1:42" ht="14.25" thickTop="1" thickBot="1" x14ac:dyDescent="0.25">
      <c r="A16" s="64" t="s">
        <v>41</v>
      </c>
      <c r="B16" s="64" t="s">
        <v>41</v>
      </c>
      <c r="C16" s="70">
        <v>0.86917274638308395</v>
      </c>
      <c r="D16" s="77">
        <v>0.72373262469337696</v>
      </c>
      <c r="E16" s="77">
        <v>0.61940055383612969</v>
      </c>
      <c r="F16" s="63"/>
      <c r="G16" s="63"/>
      <c r="H16" s="54">
        <v>0.81</v>
      </c>
      <c r="I16" s="54">
        <v>0.81</v>
      </c>
      <c r="J16" s="54">
        <v>0.81</v>
      </c>
      <c r="K16" s="54">
        <v>0.81</v>
      </c>
      <c r="L16" s="54">
        <v>0.81</v>
      </c>
      <c r="M16" s="54">
        <v>0.81</v>
      </c>
      <c r="N16" s="54">
        <v>0.81</v>
      </c>
      <c r="O16" s="54">
        <v>0.81</v>
      </c>
      <c r="P16" s="54">
        <v>0.81</v>
      </c>
      <c r="Q16" s="37">
        <v>0.81</v>
      </c>
      <c r="R16" s="45">
        <v>0.81</v>
      </c>
      <c r="S16" s="36">
        <v>1</v>
      </c>
      <c r="T16" s="37">
        <v>0.81</v>
      </c>
      <c r="U16" s="45">
        <v>0.81</v>
      </c>
      <c r="V16" s="36">
        <v>1</v>
      </c>
      <c r="W16" s="37">
        <v>0.81</v>
      </c>
      <c r="X16" s="45">
        <v>0.81</v>
      </c>
      <c r="Y16" s="36">
        <v>1</v>
      </c>
      <c r="Z16" s="37">
        <v>0.81</v>
      </c>
      <c r="AA16" s="45">
        <v>0.81</v>
      </c>
      <c r="AB16" s="36">
        <v>1</v>
      </c>
      <c r="AC16" s="37">
        <v>0.81</v>
      </c>
      <c r="AD16" s="45">
        <v>0.81</v>
      </c>
      <c r="AE16" s="36">
        <v>1</v>
      </c>
      <c r="AF16" s="37">
        <v>0.81</v>
      </c>
      <c r="AG16" s="45">
        <v>0.81</v>
      </c>
      <c r="AH16" s="36">
        <v>1</v>
      </c>
      <c r="AI16" s="37">
        <v>0.81</v>
      </c>
      <c r="AJ16" s="45">
        <v>0.81</v>
      </c>
      <c r="AK16" s="36">
        <v>1</v>
      </c>
      <c r="AL16" s="37">
        <v>0.81</v>
      </c>
      <c r="AM16" s="45">
        <v>0.81</v>
      </c>
      <c r="AN16" s="36">
        <v>1</v>
      </c>
      <c r="AO16" s="68" t="s">
        <v>94</v>
      </c>
      <c r="AP16" s="68" t="s">
        <v>95</v>
      </c>
    </row>
    <row r="17" spans="1:42" ht="14.25" thickTop="1" thickBot="1" x14ac:dyDescent="0.25">
      <c r="A17" s="64" t="s">
        <v>41</v>
      </c>
      <c r="B17" s="64" t="s">
        <v>42</v>
      </c>
      <c r="C17" s="70">
        <v>1.0806232224557932</v>
      </c>
      <c r="D17" s="70">
        <v>1.3322260834014719</v>
      </c>
      <c r="E17" s="70">
        <v>1.5758674051148396</v>
      </c>
      <c r="F17" s="63"/>
      <c r="G17" s="63"/>
      <c r="H17" s="54">
        <v>0.81</v>
      </c>
      <c r="I17" s="54">
        <v>0.81</v>
      </c>
      <c r="J17" s="54">
        <v>0.81</v>
      </c>
      <c r="K17" s="54">
        <v>0.81</v>
      </c>
      <c r="L17" s="54">
        <v>0.81</v>
      </c>
      <c r="M17" s="54">
        <v>0.81</v>
      </c>
      <c r="N17" s="54">
        <v>0.81</v>
      </c>
      <c r="O17" s="54">
        <v>0.81</v>
      </c>
      <c r="P17" s="54">
        <v>0.81</v>
      </c>
      <c r="Q17" s="37">
        <v>0.81</v>
      </c>
      <c r="R17" s="45">
        <v>0.81</v>
      </c>
      <c r="S17" s="36">
        <v>1</v>
      </c>
      <c r="T17" s="37">
        <v>0.81</v>
      </c>
      <c r="U17" s="45">
        <v>0.81</v>
      </c>
      <c r="V17" s="36">
        <v>1</v>
      </c>
      <c r="W17" s="37">
        <v>0.81</v>
      </c>
      <c r="X17" s="45">
        <v>0.81</v>
      </c>
      <c r="Y17" s="36">
        <v>1</v>
      </c>
      <c r="Z17" s="37">
        <v>0.81</v>
      </c>
      <c r="AA17" s="45">
        <v>0.81</v>
      </c>
      <c r="AB17" s="36">
        <v>1</v>
      </c>
      <c r="AC17" s="37">
        <v>0.81</v>
      </c>
      <c r="AD17" s="45">
        <v>0.81</v>
      </c>
      <c r="AE17" s="36">
        <v>1</v>
      </c>
      <c r="AF17" s="37">
        <v>0.81</v>
      </c>
      <c r="AG17" s="45">
        <v>0.81</v>
      </c>
      <c r="AH17" s="36">
        <v>1</v>
      </c>
      <c r="AI17" s="37">
        <v>0.81</v>
      </c>
      <c r="AJ17" s="45">
        <v>0.81</v>
      </c>
      <c r="AK17" s="36">
        <v>1</v>
      </c>
      <c r="AL17" s="37">
        <v>0.81</v>
      </c>
      <c r="AM17" s="45">
        <v>0.81</v>
      </c>
      <c r="AN17" s="36">
        <v>1</v>
      </c>
      <c r="AO17" s="68" t="s">
        <v>94</v>
      </c>
      <c r="AP17" s="68" t="s">
        <v>95</v>
      </c>
    </row>
    <row r="18" spans="1:42" ht="14.25" thickTop="1" thickBot="1" x14ac:dyDescent="0.25">
      <c r="A18" s="64" t="s">
        <v>23</v>
      </c>
      <c r="B18" s="64" t="s">
        <v>23</v>
      </c>
      <c r="C18" s="70">
        <v>1.1269939408927909</v>
      </c>
      <c r="D18" s="77">
        <v>0.56347097301717086</v>
      </c>
      <c r="E18" s="77">
        <v>0.49340283433784005</v>
      </c>
      <c r="F18" s="63"/>
      <c r="G18" s="63"/>
      <c r="H18" s="54">
        <v>0.81</v>
      </c>
      <c r="I18" s="54">
        <v>0.81</v>
      </c>
      <c r="J18" s="54">
        <v>0.81</v>
      </c>
      <c r="K18" s="54">
        <v>0.81</v>
      </c>
      <c r="L18" s="54">
        <v>0.81</v>
      </c>
      <c r="M18" s="54">
        <v>0.81</v>
      </c>
      <c r="N18" s="54">
        <v>0.81</v>
      </c>
      <c r="O18" s="54">
        <v>0.81</v>
      </c>
      <c r="P18" s="54">
        <v>0.81</v>
      </c>
      <c r="Q18" s="37">
        <v>0.81</v>
      </c>
      <c r="R18" s="45">
        <v>0.81</v>
      </c>
      <c r="S18" s="36">
        <v>1</v>
      </c>
      <c r="T18" s="37">
        <v>0.81</v>
      </c>
      <c r="U18" s="45">
        <v>0.81</v>
      </c>
      <c r="V18" s="36">
        <v>1</v>
      </c>
      <c r="W18" s="37">
        <v>0.81</v>
      </c>
      <c r="X18" s="45">
        <v>0.81</v>
      </c>
      <c r="Y18" s="36">
        <v>1</v>
      </c>
      <c r="Z18" s="37">
        <v>0.81</v>
      </c>
      <c r="AA18" s="45">
        <v>0.81</v>
      </c>
      <c r="AB18" s="36">
        <v>1</v>
      </c>
      <c r="AC18" s="37">
        <v>0.81</v>
      </c>
      <c r="AD18" s="45">
        <v>0.81</v>
      </c>
      <c r="AE18" s="36">
        <v>1</v>
      </c>
      <c r="AF18" s="37">
        <v>0.81</v>
      </c>
      <c r="AG18" s="45">
        <v>0.81</v>
      </c>
      <c r="AH18" s="36">
        <v>1</v>
      </c>
      <c r="AI18" s="37">
        <v>0.81</v>
      </c>
      <c r="AJ18" s="45">
        <v>0.81</v>
      </c>
      <c r="AK18" s="36">
        <v>1</v>
      </c>
      <c r="AL18" s="37">
        <v>0.81</v>
      </c>
      <c r="AM18" s="45">
        <v>0.81</v>
      </c>
      <c r="AN18" s="36">
        <v>1</v>
      </c>
      <c r="AO18" s="68" t="s">
        <v>94</v>
      </c>
      <c r="AP18" s="68" t="s">
        <v>95</v>
      </c>
    </row>
    <row r="19" spans="1:42" ht="14.25" thickTop="1" thickBot="1" x14ac:dyDescent="0.25">
      <c r="A19" s="64" t="s">
        <v>23</v>
      </c>
      <c r="B19" s="64" t="s">
        <v>46</v>
      </c>
      <c r="C19" s="70">
        <v>0.99913441325584273</v>
      </c>
      <c r="D19" s="70">
        <v>1.0038838920686837</v>
      </c>
      <c r="E19" s="70">
        <v>1.0032985828310801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8" t="s">
        <v>94</v>
      </c>
      <c r="AP19" s="68" t="s">
        <v>95</v>
      </c>
    </row>
    <row r="20" spans="1:42" ht="14.25" thickTop="1" thickBot="1" x14ac:dyDescent="0.25">
      <c r="A20" s="64" t="s">
        <v>17</v>
      </c>
      <c r="B20" s="64" t="s">
        <v>44</v>
      </c>
      <c r="C20" s="70">
        <v>0.85458142698157535</v>
      </c>
      <c r="D20" s="77">
        <v>0.73819501226492235</v>
      </c>
      <c r="E20" s="77">
        <v>0.71762502036162246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8" t="s">
        <v>94</v>
      </c>
      <c r="AP20" s="68" t="s">
        <v>95</v>
      </c>
    </row>
    <row r="21" spans="1:42" ht="14.25" thickTop="1" thickBot="1" x14ac:dyDescent="0.25">
      <c r="A21" s="64" t="s">
        <v>17</v>
      </c>
      <c r="B21" s="64" t="s">
        <v>18</v>
      </c>
      <c r="C21" s="70">
        <v>1.1362062569556077</v>
      </c>
      <c r="D21" s="70">
        <v>1.3456152902698284</v>
      </c>
      <c r="E21" s="70">
        <v>1.3353151979149698</v>
      </c>
      <c r="F21" s="63"/>
      <c r="G21" s="63"/>
      <c r="H21" s="54">
        <v>0.81</v>
      </c>
      <c r="I21" s="54">
        <v>0.81</v>
      </c>
      <c r="J21" s="54">
        <v>0.81</v>
      </c>
      <c r="K21" s="54">
        <v>0.81</v>
      </c>
      <c r="L21" s="54">
        <v>0.81</v>
      </c>
      <c r="M21" s="54">
        <v>0.81</v>
      </c>
      <c r="N21" s="54">
        <v>0.81</v>
      </c>
      <c r="O21" s="54">
        <v>0.81</v>
      </c>
      <c r="P21" s="54">
        <v>0.81</v>
      </c>
      <c r="Q21" s="37">
        <v>0.81</v>
      </c>
      <c r="R21" s="45">
        <v>0.81</v>
      </c>
      <c r="S21" s="36">
        <v>1</v>
      </c>
      <c r="T21" s="37">
        <v>0.81</v>
      </c>
      <c r="U21" s="45">
        <v>0.81</v>
      </c>
      <c r="V21" s="36">
        <v>1</v>
      </c>
      <c r="W21" s="37">
        <v>0.81</v>
      </c>
      <c r="X21" s="45">
        <v>0.81</v>
      </c>
      <c r="Y21" s="36">
        <v>1</v>
      </c>
      <c r="Z21" s="37">
        <v>0.81</v>
      </c>
      <c r="AA21" s="45">
        <v>0.81</v>
      </c>
      <c r="AB21" s="36">
        <v>1</v>
      </c>
      <c r="AC21" s="37">
        <v>0.81</v>
      </c>
      <c r="AD21" s="45">
        <v>0.81</v>
      </c>
      <c r="AE21" s="36">
        <v>1</v>
      </c>
      <c r="AF21" s="37">
        <v>0.81</v>
      </c>
      <c r="AG21" s="45">
        <v>0.81</v>
      </c>
      <c r="AH21" s="36">
        <v>1</v>
      </c>
      <c r="AI21" s="37">
        <v>0.81</v>
      </c>
      <c r="AJ21" s="45">
        <v>0.81</v>
      </c>
      <c r="AK21" s="36">
        <v>1</v>
      </c>
      <c r="AL21" s="37">
        <v>0.81</v>
      </c>
      <c r="AM21" s="45">
        <v>0.81</v>
      </c>
      <c r="AN21" s="36">
        <v>1</v>
      </c>
      <c r="AO21" s="68" t="s">
        <v>94</v>
      </c>
      <c r="AP21" s="68" t="s">
        <v>95</v>
      </c>
    </row>
    <row r="22" spans="1:42" ht="14.25" thickTop="1" thickBot="1" x14ac:dyDescent="0.25">
      <c r="A22" s="64" t="s">
        <v>40</v>
      </c>
      <c r="B22" s="64" t="s">
        <v>55</v>
      </c>
      <c r="C22" s="77">
        <v>0.58396191418325705</v>
      </c>
      <c r="D22" s="77">
        <v>0.55866721177432543</v>
      </c>
      <c r="E22" s="77">
        <v>0.53836129662811538</v>
      </c>
      <c r="F22" s="56">
        <f>AVERAGE(C22:E22)</f>
        <v>0.56033014086189936</v>
      </c>
      <c r="G22" s="57">
        <f>(81%-F22)/9</f>
        <v>2.7741095459788964E-2</v>
      </c>
      <c r="H22" s="45">
        <f>F22+G22</f>
        <v>0.58807123632168834</v>
      </c>
      <c r="I22" s="46">
        <f>H22+G22</f>
        <v>0.61581233178147732</v>
      </c>
      <c r="J22" s="46">
        <f>I22+G22</f>
        <v>0.6435534272412663</v>
      </c>
      <c r="K22" s="46">
        <f>J22+G22</f>
        <v>0.67129452270105527</v>
      </c>
      <c r="L22" s="46">
        <f>K22+G22</f>
        <v>0.69903561816084425</v>
      </c>
      <c r="M22" s="46">
        <f>L22+G22</f>
        <v>0.72677671362063323</v>
      </c>
      <c r="N22" s="46">
        <f>M22+G22</f>
        <v>0.75451780908042221</v>
      </c>
      <c r="O22" s="46">
        <f>N22+G22</f>
        <v>0.78225890454021119</v>
      </c>
      <c r="P22" s="46">
        <f>O22+G22</f>
        <v>0.81000000000000016</v>
      </c>
      <c r="Q22" s="37">
        <f>R22*0.9</f>
        <v>0.55423109860332964</v>
      </c>
      <c r="R22" s="38">
        <f>I22</f>
        <v>0.61581233178147732</v>
      </c>
      <c r="S22" s="36">
        <f>MIN(100%,R22*1.3)</f>
        <v>0.80055603131592057</v>
      </c>
      <c r="T22" s="37">
        <f>U22*0.9</f>
        <v>0.57919808451713972</v>
      </c>
      <c r="U22" s="38">
        <f>J22</f>
        <v>0.6435534272412663</v>
      </c>
      <c r="V22" s="36">
        <f>MIN(100%,U22*1.3)</f>
        <v>0.83661945541364624</v>
      </c>
      <c r="W22" s="37">
        <f>X22*0.9</f>
        <v>0.6041650704309498</v>
      </c>
      <c r="X22" s="38">
        <f>K22</f>
        <v>0.67129452270105527</v>
      </c>
      <c r="Y22" s="36">
        <f>MIN(100%,X22*1.3)</f>
        <v>0.87268287951137191</v>
      </c>
      <c r="Z22" s="37">
        <f>AA22*0.9</f>
        <v>0.62913205634475988</v>
      </c>
      <c r="AA22" s="38">
        <f>L22</f>
        <v>0.69903561816084425</v>
      </c>
      <c r="AB22" s="36">
        <f>MIN(100%,AA22*1.3)</f>
        <v>0.90874630360909758</v>
      </c>
      <c r="AC22" s="37">
        <f>AD22*0.9</f>
        <v>0.65409904225856996</v>
      </c>
      <c r="AD22" s="38">
        <f>M22</f>
        <v>0.72677671362063323</v>
      </c>
      <c r="AE22" s="36">
        <f>MIN(100%,AD22*1.3)</f>
        <v>0.94480972770682325</v>
      </c>
      <c r="AF22" s="37">
        <f>AG22*0.9</f>
        <v>0.67906602817238004</v>
      </c>
      <c r="AG22" s="38">
        <f>N22</f>
        <v>0.75451780908042221</v>
      </c>
      <c r="AH22" s="36">
        <f>MIN(100%,AG22*1.3)</f>
        <v>0.98087315180454893</v>
      </c>
      <c r="AI22" s="37">
        <f>AJ22*0.9</f>
        <v>0.70403301408619012</v>
      </c>
      <c r="AJ22" s="38">
        <f>O22</f>
        <v>0.78225890454021119</v>
      </c>
      <c r="AK22" s="36">
        <f>MIN(100%,AJ22*1.3)</f>
        <v>1</v>
      </c>
      <c r="AL22" s="37">
        <f>AM22*0.9</f>
        <v>0.7290000000000002</v>
      </c>
      <c r="AM22" s="38">
        <f>P22</f>
        <v>0.81000000000000016</v>
      </c>
      <c r="AN22" s="36">
        <f>MIN(100%,AM22*1.3)</f>
        <v>1</v>
      </c>
      <c r="AO22" s="55" t="s">
        <v>31</v>
      </c>
      <c r="AP22" s="58" t="s">
        <v>110</v>
      </c>
    </row>
    <row r="23" spans="1:42" ht="14.25" thickTop="1" thickBot="1" x14ac:dyDescent="0.25">
      <c r="A23" s="64" t="s">
        <v>40</v>
      </c>
      <c r="B23" s="64" t="s">
        <v>47</v>
      </c>
      <c r="C23" s="70">
        <v>1.0012983801162358</v>
      </c>
      <c r="D23" s="70">
        <v>1.0071545380212592</v>
      </c>
      <c r="E23" s="70">
        <v>1.0067600586414724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8" t="s">
        <v>94</v>
      </c>
      <c r="AP23" s="68" t="s">
        <v>95</v>
      </c>
    </row>
    <row r="24" spans="1:42" ht="14.25" thickTop="1" thickBot="1" x14ac:dyDescent="0.25">
      <c r="A24" s="64" t="s">
        <v>21</v>
      </c>
      <c r="B24" s="64" t="s">
        <v>21</v>
      </c>
      <c r="C24" s="70">
        <v>2.1747248670706072</v>
      </c>
      <c r="D24" s="70">
        <v>2.2387571545380212</v>
      </c>
      <c r="E24" s="70">
        <v>2.0192213715588858</v>
      </c>
      <c r="F24" s="63"/>
      <c r="G24" s="63"/>
      <c r="H24" s="54">
        <v>0.81</v>
      </c>
      <c r="I24" s="54">
        <v>0.81</v>
      </c>
      <c r="J24" s="54">
        <v>0.81</v>
      </c>
      <c r="K24" s="54">
        <v>0.81</v>
      </c>
      <c r="L24" s="54">
        <v>0.81</v>
      </c>
      <c r="M24" s="54">
        <v>0.81</v>
      </c>
      <c r="N24" s="54">
        <v>0.81</v>
      </c>
      <c r="O24" s="54">
        <v>0.81</v>
      </c>
      <c r="P24" s="54">
        <v>0.81</v>
      </c>
      <c r="Q24" s="37">
        <v>0.81</v>
      </c>
      <c r="R24" s="45">
        <v>0.81</v>
      </c>
      <c r="S24" s="36">
        <v>1</v>
      </c>
      <c r="T24" s="37">
        <v>0.81</v>
      </c>
      <c r="U24" s="45">
        <v>0.81</v>
      </c>
      <c r="V24" s="36">
        <v>1</v>
      </c>
      <c r="W24" s="37">
        <v>0.81</v>
      </c>
      <c r="X24" s="45">
        <v>0.81</v>
      </c>
      <c r="Y24" s="36">
        <v>1</v>
      </c>
      <c r="Z24" s="37">
        <v>0.81</v>
      </c>
      <c r="AA24" s="45">
        <v>0.81</v>
      </c>
      <c r="AB24" s="36">
        <v>1</v>
      </c>
      <c r="AC24" s="37">
        <v>0.81</v>
      </c>
      <c r="AD24" s="45">
        <v>0.81</v>
      </c>
      <c r="AE24" s="36">
        <v>1</v>
      </c>
      <c r="AF24" s="37">
        <v>0.81</v>
      </c>
      <c r="AG24" s="45">
        <v>0.81</v>
      </c>
      <c r="AH24" s="36">
        <v>1</v>
      </c>
      <c r="AI24" s="37">
        <v>0.81</v>
      </c>
      <c r="AJ24" s="45">
        <v>0.81</v>
      </c>
      <c r="AK24" s="36">
        <v>1</v>
      </c>
      <c r="AL24" s="37">
        <v>0.81</v>
      </c>
      <c r="AM24" s="45">
        <v>0.81</v>
      </c>
      <c r="AN24" s="36">
        <v>1</v>
      </c>
      <c r="AO24" s="68" t="s">
        <v>94</v>
      </c>
      <c r="AP24" s="68" t="s">
        <v>95</v>
      </c>
    </row>
    <row r="25" spans="1:42" ht="14.25" thickTop="1" thickBot="1" x14ac:dyDescent="0.25">
      <c r="A25" s="64" t="s">
        <v>21</v>
      </c>
      <c r="B25" s="64" t="s">
        <v>45</v>
      </c>
      <c r="C25" s="70">
        <v>0.99338444416965499</v>
      </c>
      <c r="D25" s="70">
        <v>0.97976287816843821</v>
      </c>
      <c r="E25" s="70">
        <v>0.97670630395829938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8" t="s">
        <v>94</v>
      </c>
      <c r="AP25" s="68" t="s">
        <v>95</v>
      </c>
    </row>
    <row r="26" spans="1:42" ht="13.5" thickTop="1" x14ac:dyDescent="0.2">
      <c r="A26" s="104" t="s">
        <v>51</v>
      </c>
      <c r="B26" s="104" t="s">
        <v>64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</row>
    <row r="27" spans="1:42" x14ac:dyDescent="0.2">
      <c r="A27" s="104" t="s">
        <v>53</v>
      </c>
      <c r="B27" s="104" t="s">
        <v>65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</sheetData>
  <sortState ref="A3:AP25">
    <sortCondition ref="A3:A25"/>
    <sortCondition ref="B3:B25"/>
  </sortState>
  <mergeCells count="10">
    <mergeCell ref="AF1:AH1"/>
    <mergeCell ref="AI1:AK1"/>
    <mergeCell ref="AL1:AN1"/>
    <mergeCell ref="C1:E1"/>
    <mergeCell ref="H1:P1"/>
    <mergeCell ref="Q1:S1"/>
    <mergeCell ref="T1:V1"/>
    <mergeCell ref="W1:Y1"/>
    <mergeCell ref="Z1:AB1"/>
    <mergeCell ref="AC1:AE1"/>
  </mergeCells>
  <conditionalFormatting sqref="AO7 AO3 AO5">
    <cfRule type="iconSet" priority="1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8">
    <cfRule type="iconSet" priority="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">
    <cfRule type="iconSet" priority="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21">
    <cfRule type="iconSet" priority="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4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5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"/>
  <sheetViews>
    <sheetView zoomScale="90" zoomScaleNormal="90" workbookViewId="0">
      <pane xSplit="2" ySplit="1" topLeftCell="X2" activePane="bottomRight" state="frozen"/>
      <selection pane="topRight" activeCell="C1" sqref="C1"/>
      <selection pane="bottomLeft" activeCell="A2" sqref="A2"/>
      <selection pane="bottomRight" activeCell="AN22" sqref="AN22"/>
    </sheetView>
  </sheetViews>
  <sheetFormatPr defaultColWidth="8.7109375" defaultRowHeight="12.75" x14ac:dyDescent="0.2"/>
  <cols>
    <col min="1" max="1" width="8.7109375" style="65"/>
    <col min="2" max="2" width="35.85546875" style="65" customWidth="1"/>
    <col min="3" max="5" width="5.85546875" style="76" customWidth="1"/>
    <col min="6" max="6" width="8.140625" style="76" customWidth="1"/>
    <col min="7" max="7" width="8.42578125" style="76" customWidth="1"/>
    <col min="8" max="16" width="5" style="76" hidden="1" customWidth="1"/>
    <col min="17" max="18" width="4.5703125" style="76" customWidth="1"/>
    <col min="19" max="19" width="5.5703125" style="76" customWidth="1"/>
    <col min="20" max="21" width="4.5703125" style="76" customWidth="1"/>
    <col min="22" max="22" width="5.5703125" style="76" customWidth="1"/>
    <col min="23" max="24" width="4.5703125" style="76" customWidth="1"/>
    <col min="25" max="25" width="5.5703125" style="76" customWidth="1"/>
    <col min="26" max="27" width="4.5703125" style="76" customWidth="1"/>
    <col min="28" max="28" width="5.5703125" style="76" customWidth="1"/>
    <col min="29" max="30" width="4.5703125" style="76" customWidth="1"/>
    <col min="31" max="31" width="5.5703125" style="76" customWidth="1"/>
    <col min="32" max="33" width="4.5703125" style="76" customWidth="1"/>
    <col min="34" max="34" width="5.5703125" style="76" customWidth="1"/>
    <col min="35" max="36" width="4.5703125" style="76" customWidth="1"/>
    <col min="37" max="37" width="5.5703125" style="76" customWidth="1"/>
    <col min="38" max="39" width="4.5703125" style="76" customWidth="1"/>
    <col min="40" max="40" width="5.5703125" style="76" customWidth="1"/>
    <col min="41" max="41" width="25.85546875" style="76" bestFit="1" customWidth="1"/>
    <col min="42" max="42" width="29" style="76" customWidth="1"/>
    <col min="43" max="16384" width="8.7109375" style="76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39"/>
      <c r="G1" s="39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43"/>
      <c r="AP1" s="43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33" t="s">
        <v>97</v>
      </c>
      <c r="I2" s="33" t="s">
        <v>98</v>
      </c>
      <c r="J2" s="33" t="s">
        <v>99</v>
      </c>
      <c r="K2" s="33" t="s">
        <v>100</v>
      </c>
      <c r="L2" s="33" t="s">
        <v>101</v>
      </c>
      <c r="M2" s="33" t="s">
        <v>102</v>
      </c>
      <c r="N2" s="33" t="s">
        <v>103</v>
      </c>
      <c r="O2" s="33" t="s">
        <v>104</v>
      </c>
      <c r="P2" s="33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39" t="s">
        <v>15</v>
      </c>
      <c r="AP2" s="39" t="s">
        <v>16</v>
      </c>
    </row>
    <row r="3" spans="1:42" ht="14.25" thickTop="1" thickBot="1" x14ac:dyDescent="0.25">
      <c r="A3" s="64" t="s">
        <v>37</v>
      </c>
      <c r="B3" s="64" t="s">
        <v>37</v>
      </c>
      <c r="C3" s="77">
        <v>0.6335476690985532</v>
      </c>
      <c r="D3" s="77">
        <v>0.54783319705641864</v>
      </c>
      <c r="E3" s="77">
        <v>0.49576478253787259</v>
      </c>
      <c r="F3" s="56">
        <f>AVERAGE(C3:E3)</f>
        <v>0.55904854956428152</v>
      </c>
      <c r="G3" s="57">
        <f>(81%-F3)/9</f>
        <v>2.7883494492857614E-2</v>
      </c>
      <c r="H3" s="45">
        <f>F3+G3</f>
        <v>0.58693204405713917</v>
      </c>
      <c r="I3" s="46">
        <f>H3+G3</f>
        <v>0.61481553854999682</v>
      </c>
      <c r="J3" s="46">
        <f>I3+G3</f>
        <v>0.64269903304285447</v>
      </c>
      <c r="K3" s="46">
        <f>J3+G3</f>
        <v>0.67058252753571213</v>
      </c>
      <c r="L3" s="46">
        <f>K3+G3</f>
        <v>0.69846602202856978</v>
      </c>
      <c r="M3" s="46">
        <f>L3+G3</f>
        <v>0.72634951652142743</v>
      </c>
      <c r="N3" s="46">
        <f>M3+G3</f>
        <v>0.75423301101428508</v>
      </c>
      <c r="O3" s="46">
        <f>N3+G3</f>
        <v>0.78211650550714273</v>
      </c>
      <c r="P3" s="46">
        <f>O3+G3</f>
        <v>0.81000000000000039</v>
      </c>
      <c r="Q3" s="34">
        <f>R3*0.9</f>
        <v>0.55333398469499717</v>
      </c>
      <c r="R3" s="35">
        <f>I3</f>
        <v>0.61481553854999682</v>
      </c>
      <c r="S3" s="36">
        <f t="shared" ref="S3:S8" si="0">MIN(100%,R3*1.3)</f>
        <v>0.79926020011499588</v>
      </c>
      <c r="T3" s="34">
        <f>U3*0.9</f>
        <v>0.57842912973856908</v>
      </c>
      <c r="U3" s="35">
        <f>J3</f>
        <v>0.64269903304285447</v>
      </c>
      <c r="V3" s="36">
        <f t="shared" ref="V3:V8" si="1">MIN(100%,U3*1.3)</f>
        <v>0.83550874295571087</v>
      </c>
      <c r="W3" s="34">
        <f>X3*0.9</f>
        <v>0.60352427478214088</v>
      </c>
      <c r="X3" s="35">
        <f>K3</f>
        <v>0.67058252753571213</v>
      </c>
      <c r="Y3" s="36">
        <f t="shared" ref="Y3:Y8" si="2">MIN(100%,X3*1.3)</f>
        <v>0.87175728579642575</v>
      </c>
      <c r="Z3" s="34">
        <f>AA3*0.9</f>
        <v>0.62861941982571279</v>
      </c>
      <c r="AA3" s="35">
        <f>L3</f>
        <v>0.69846602202856978</v>
      </c>
      <c r="AB3" s="36">
        <f t="shared" ref="AB3:AB8" si="3">MIN(100%,AA3*1.3)</f>
        <v>0.90800582863714074</v>
      </c>
      <c r="AC3" s="34">
        <f>AD3*0.9</f>
        <v>0.6537145648692847</v>
      </c>
      <c r="AD3" s="35">
        <f>M3</f>
        <v>0.72634951652142743</v>
      </c>
      <c r="AE3" s="36">
        <f t="shared" ref="AE3:AE8" si="4">MIN(100%,AD3*1.3)</f>
        <v>0.94425437147785574</v>
      </c>
      <c r="AF3" s="34">
        <f>AG3*0.9</f>
        <v>0.67880970991285661</v>
      </c>
      <c r="AG3" s="35">
        <f>N3</f>
        <v>0.75423301101428508</v>
      </c>
      <c r="AH3" s="36">
        <f t="shared" ref="AH3:AH8" si="5">MIN(100%,AG3*1.3)</f>
        <v>0.98050291431857062</v>
      </c>
      <c r="AI3" s="34">
        <f>AJ3*0.9</f>
        <v>0.70390485495642852</v>
      </c>
      <c r="AJ3" s="35">
        <f>O3</f>
        <v>0.78211650550714273</v>
      </c>
      <c r="AK3" s="36">
        <f t="shared" ref="AK3:AK8" si="6">MIN(100%,AJ3*1.3)</f>
        <v>1</v>
      </c>
      <c r="AL3" s="34">
        <f>AM3*0.9</f>
        <v>0.72900000000000031</v>
      </c>
      <c r="AM3" s="35">
        <f>P3</f>
        <v>0.81000000000000039</v>
      </c>
      <c r="AN3" s="36">
        <f t="shared" ref="AN3:AN8" si="7">MIN(100%,AM3*1.3)</f>
        <v>1</v>
      </c>
      <c r="AO3" s="55" t="s">
        <v>31</v>
      </c>
      <c r="AP3" s="58" t="s">
        <v>110</v>
      </c>
    </row>
    <row r="4" spans="1:42" ht="14.25" thickTop="1" thickBot="1" x14ac:dyDescent="0.25">
      <c r="A4" s="64" t="s">
        <v>37</v>
      </c>
      <c r="B4" s="64" t="s">
        <v>48</v>
      </c>
      <c r="C4" s="70">
        <v>1.0336342277729689</v>
      </c>
      <c r="D4" s="70">
        <v>1.0176819296811119</v>
      </c>
      <c r="E4" s="70">
        <v>1.0180811207036977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8" t="s">
        <v>94</v>
      </c>
      <c r="AP4" s="68" t="s">
        <v>95</v>
      </c>
    </row>
    <row r="5" spans="1:42" ht="14.25" thickTop="1" thickBot="1" x14ac:dyDescent="0.25">
      <c r="A5" s="64" t="s">
        <v>25</v>
      </c>
      <c r="B5" s="64" t="s">
        <v>25</v>
      </c>
      <c r="C5" s="77">
        <v>0.73884011376282921</v>
      </c>
      <c r="D5" s="77">
        <v>0.67267988552739166</v>
      </c>
      <c r="E5" s="77">
        <v>0.59358201661508392</v>
      </c>
      <c r="F5" s="56">
        <f>AVERAGE(C5:E5)</f>
        <v>0.66836733863510167</v>
      </c>
      <c r="G5" s="57">
        <f>(81%-F5)/9</f>
        <v>1.5736962373877599E-2</v>
      </c>
      <c r="H5" s="45">
        <f>F5+G5</f>
        <v>0.68410430100897923</v>
      </c>
      <c r="I5" s="46">
        <f>H5+G5</f>
        <v>0.69984126338285679</v>
      </c>
      <c r="J5" s="46">
        <f>I5+G5</f>
        <v>0.71557822575673435</v>
      </c>
      <c r="K5" s="46">
        <f>J5+G5</f>
        <v>0.73131518813061192</v>
      </c>
      <c r="L5" s="46">
        <f>K5+G5</f>
        <v>0.74705215050448948</v>
      </c>
      <c r="M5" s="46">
        <f>L5+G5</f>
        <v>0.76278911287836704</v>
      </c>
      <c r="N5" s="46">
        <f>M5+G5</f>
        <v>0.7785260752522446</v>
      </c>
      <c r="O5" s="46">
        <f>N5+G5</f>
        <v>0.79426303762612216</v>
      </c>
      <c r="P5" s="46">
        <f>O5+G5</f>
        <v>0.80999999999999972</v>
      </c>
      <c r="Q5" s="37">
        <f>R5*0.9</f>
        <v>0.62985713704457114</v>
      </c>
      <c r="R5" s="38">
        <f>I5</f>
        <v>0.69984126338285679</v>
      </c>
      <c r="S5" s="36">
        <f t="shared" si="0"/>
        <v>0.90979364239771388</v>
      </c>
      <c r="T5" s="37">
        <f>U5*0.9</f>
        <v>0.64402040318106091</v>
      </c>
      <c r="U5" s="38">
        <f>J5</f>
        <v>0.71557822575673435</v>
      </c>
      <c r="V5" s="36">
        <f t="shared" si="1"/>
        <v>0.93025169348375469</v>
      </c>
      <c r="W5" s="37">
        <f>X5*0.9</f>
        <v>0.65818366931755079</v>
      </c>
      <c r="X5" s="38">
        <f>K5</f>
        <v>0.73131518813061192</v>
      </c>
      <c r="Y5" s="36">
        <f t="shared" si="2"/>
        <v>0.95070974456979551</v>
      </c>
      <c r="Z5" s="37">
        <f>AA5*0.9</f>
        <v>0.67234693545404056</v>
      </c>
      <c r="AA5" s="38">
        <f>L5</f>
        <v>0.74705215050448948</v>
      </c>
      <c r="AB5" s="36">
        <f t="shared" si="3"/>
        <v>0.97116779565583633</v>
      </c>
      <c r="AC5" s="37">
        <f>AD5*0.9</f>
        <v>0.68651020159053033</v>
      </c>
      <c r="AD5" s="38">
        <f>M5</f>
        <v>0.76278911287836704</v>
      </c>
      <c r="AE5" s="36">
        <f t="shared" si="4"/>
        <v>0.99162584674187715</v>
      </c>
      <c r="AF5" s="37">
        <f>AG5*0.9</f>
        <v>0.70067346772702011</v>
      </c>
      <c r="AG5" s="38">
        <f>N5</f>
        <v>0.7785260752522446</v>
      </c>
      <c r="AH5" s="36">
        <f t="shared" si="5"/>
        <v>1</v>
      </c>
      <c r="AI5" s="37">
        <f>AJ5*0.9</f>
        <v>0.71483673386350999</v>
      </c>
      <c r="AJ5" s="38">
        <f>O5</f>
        <v>0.79426303762612216</v>
      </c>
      <c r="AK5" s="36">
        <f t="shared" si="6"/>
        <v>1</v>
      </c>
      <c r="AL5" s="37">
        <f>AM5*0.9</f>
        <v>0.72899999999999976</v>
      </c>
      <c r="AM5" s="38">
        <f>P5</f>
        <v>0.80999999999999972</v>
      </c>
      <c r="AN5" s="36">
        <f t="shared" si="7"/>
        <v>1</v>
      </c>
      <c r="AO5" s="55" t="s">
        <v>31</v>
      </c>
      <c r="AP5" s="58" t="s">
        <v>110</v>
      </c>
    </row>
    <row r="6" spans="1:42" ht="14.25" thickTop="1" thickBot="1" x14ac:dyDescent="0.25">
      <c r="A6" s="64" t="s">
        <v>25</v>
      </c>
      <c r="B6" s="64" t="s">
        <v>26</v>
      </c>
      <c r="C6" s="70">
        <v>2.2919500432793374</v>
      </c>
      <c r="D6" s="70">
        <v>2.4994889615699099</v>
      </c>
      <c r="E6" s="70">
        <v>2.1805668675680079</v>
      </c>
      <c r="F6" s="63"/>
      <c r="G6" s="63"/>
      <c r="H6" s="54">
        <v>0.81</v>
      </c>
      <c r="I6" s="54">
        <v>0.81</v>
      </c>
      <c r="J6" s="54">
        <v>0.81</v>
      </c>
      <c r="K6" s="54">
        <v>0.81</v>
      </c>
      <c r="L6" s="54">
        <v>0.81</v>
      </c>
      <c r="M6" s="54">
        <v>0.81</v>
      </c>
      <c r="N6" s="54">
        <v>0.81</v>
      </c>
      <c r="O6" s="54">
        <v>0.81</v>
      </c>
      <c r="P6" s="54">
        <v>0.81</v>
      </c>
      <c r="Q6" s="37">
        <v>0.81</v>
      </c>
      <c r="R6" s="45">
        <v>0.81</v>
      </c>
      <c r="S6" s="36">
        <v>1</v>
      </c>
      <c r="T6" s="37">
        <v>0.81</v>
      </c>
      <c r="U6" s="45">
        <v>0.81</v>
      </c>
      <c r="V6" s="36">
        <v>1</v>
      </c>
      <c r="W6" s="37">
        <v>0.81</v>
      </c>
      <c r="X6" s="45">
        <v>0.81</v>
      </c>
      <c r="Y6" s="36">
        <v>1</v>
      </c>
      <c r="Z6" s="37">
        <v>0.81</v>
      </c>
      <c r="AA6" s="45">
        <v>0.81</v>
      </c>
      <c r="AB6" s="36">
        <v>1</v>
      </c>
      <c r="AC6" s="37">
        <v>0.81</v>
      </c>
      <c r="AD6" s="45">
        <v>0.81</v>
      </c>
      <c r="AE6" s="36">
        <v>1</v>
      </c>
      <c r="AF6" s="37">
        <v>0.81</v>
      </c>
      <c r="AG6" s="45">
        <v>0.81</v>
      </c>
      <c r="AH6" s="36">
        <v>1</v>
      </c>
      <c r="AI6" s="37">
        <v>0.81</v>
      </c>
      <c r="AJ6" s="45">
        <v>0.81</v>
      </c>
      <c r="AK6" s="36">
        <v>1</v>
      </c>
      <c r="AL6" s="37">
        <v>0.81</v>
      </c>
      <c r="AM6" s="45">
        <v>0.81</v>
      </c>
      <c r="AN6" s="36">
        <v>1</v>
      </c>
      <c r="AO6" s="68" t="s">
        <v>94</v>
      </c>
      <c r="AP6" s="68" t="s">
        <v>95</v>
      </c>
    </row>
    <row r="7" spans="1:42" ht="14.25" thickTop="1" thickBot="1" x14ac:dyDescent="0.25">
      <c r="A7" s="64" t="s">
        <v>19</v>
      </c>
      <c r="B7" s="64" t="s">
        <v>38</v>
      </c>
      <c r="C7" s="77">
        <v>0.77488561889452212</v>
      </c>
      <c r="D7" s="77">
        <v>0.71294971381847916</v>
      </c>
      <c r="E7" s="77">
        <v>0.62778954227072814</v>
      </c>
      <c r="F7" s="56">
        <f>AVERAGE(C7:E7)</f>
        <v>0.7052082916612431</v>
      </c>
      <c r="G7" s="57">
        <f>(81%-F7)/9</f>
        <v>1.1643523148750771E-2</v>
      </c>
      <c r="H7" s="45">
        <f>F7+G7</f>
        <v>0.71685181480999383</v>
      </c>
      <c r="I7" s="46">
        <f>H7+G7</f>
        <v>0.72849533795874455</v>
      </c>
      <c r="J7" s="46">
        <f>I7+G7</f>
        <v>0.74013886110749527</v>
      </c>
      <c r="K7" s="46">
        <f>J7+G7</f>
        <v>0.75178238425624599</v>
      </c>
      <c r="L7" s="46">
        <f>K7+G7</f>
        <v>0.76342590740499672</v>
      </c>
      <c r="M7" s="46">
        <f>L7+G7</f>
        <v>0.77506943055374744</v>
      </c>
      <c r="N7" s="46">
        <f>M7+G7</f>
        <v>0.78671295370249816</v>
      </c>
      <c r="O7" s="46">
        <f>N7+G7</f>
        <v>0.79835647685124889</v>
      </c>
      <c r="P7" s="46">
        <f>O7+G7</f>
        <v>0.80999999999999961</v>
      </c>
      <c r="Q7" s="37">
        <f>R7*0.9</f>
        <v>0.65564580416287011</v>
      </c>
      <c r="R7" s="38">
        <f>I7</f>
        <v>0.72849533795874455</v>
      </c>
      <c r="S7" s="36">
        <f t="shared" si="0"/>
        <v>0.94704393934636799</v>
      </c>
      <c r="T7" s="37">
        <f>U7*0.9</f>
        <v>0.66612497499674572</v>
      </c>
      <c r="U7" s="38">
        <f>J7</f>
        <v>0.74013886110749527</v>
      </c>
      <c r="V7" s="36">
        <f t="shared" si="1"/>
        <v>0.96218051943974392</v>
      </c>
      <c r="W7" s="37">
        <f>X7*0.9</f>
        <v>0.67660414583062145</v>
      </c>
      <c r="X7" s="38">
        <f>K7</f>
        <v>0.75178238425624599</v>
      </c>
      <c r="Y7" s="36">
        <f t="shared" si="2"/>
        <v>0.97731709953311985</v>
      </c>
      <c r="Z7" s="37">
        <f>AA7*0.9</f>
        <v>0.68708331666449707</v>
      </c>
      <c r="AA7" s="38">
        <f>L7</f>
        <v>0.76342590740499672</v>
      </c>
      <c r="AB7" s="36">
        <f t="shared" si="3"/>
        <v>0.99245367962649578</v>
      </c>
      <c r="AC7" s="37">
        <f>AD7*0.9</f>
        <v>0.69756248749837269</v>
      </c>
      <c r="AD7" s="38">
        <f>M7</f>
        <v>0.77506943055374744</v>
      </c>
      <c r="AE7" s="36">
        <f t="shared" si="4"/>
        <v>1</v>
      </c>
      <c r="AF7" s="37">
        <f>AG7*0.9</f>
        <v>0.70804165833224841</v>
      </c>
      <c r="AG7" s="38">
        <f>N7</f>
        <v>0.78671295370249816</v>
      </c>
      <c r="AH7" s="36">
        <f t="shared" si="5"/>
        <v>1</v>
      </c>
      <c r="AI7" s="37">
        <f>AJ7*0.9</f>
        <v>0.71852082916612403</v>
      </c>
      <c r="AJ7" s="38">
        <f>O7</f>
        <v>0.79835647685124889</v>
      </c>
      <c r="AK7" s="36">
        <f t="shared" si="6"/>
        <v>1</v>
      </c>
      <c r="AL7" s="37">
        <f>AM7*0.9</f>
        <v>0.72899999999999965</v>
      </c>
      <c r="AM7" s="38">
        <f>P7</f>
        <v>0.80999999999999961</v>
      </c>
      <c r="AN7" s="36">
        <f t="shared" si="7"/>
        <v>1</v>
      </c>
      <c r="AO7" s="55" t="s">
        <v>31</v>
      </c>
      <c r="AP7" s="58" t="s">
        <v>110</v>
      </c>
    </row>
    <row r="8" spans="1:42" ht="14.25" thickTop="1" thickBot="1" x14ac:dyDescent="0.25">
      <c r="A8" s="64" t="s">
        <v>19</v>
      </c>
      <c r="B8" s="64" t="s">
        <v>39</v>
      </c>
      <c r="C8" s="77">
        <v>0.75547174477556567</v>
      </c>
      <c r="D8" s="77">
        <v>0.73001839738348329</v>
      </c>
      <c r="E8" s="77">
        <v>0.52875061084867248</v>
      </c>
      <c r="F8" s="56">
        <f>AVERAGE(C8:E8)</f>
        <v>0.67141358433590714</v>
      </c>
      <c r="G8" s="57">
        <f>(81%-F8)/9</f>
        <v>1.5398490629343656E-2</v>
      </c>
      <c r="H8" s="45">
        <f>F8+G8</f>
        <v>0.68681207496525076</v>
      </c>
      <c r="I8" s="46">
        <f>H8+G8</f>
        <v>0.70221056559459438</v>
      </c>
      <c r="J8" s="46">
        <f>I8+G8</f>
        <v>0.717609056223938</v>
      </c>
      <c r="K8" s="46">
        <f>J8+G8</f>
        <v>0.73300754685328162</v>
      </c>
      <c r="L8" s="46">
        <f>K8+G8</f>
        <v>0.74840603748262524</v>
      </c>
      <c r="M8" s="46">
        <f>L8+G8</f>
        <v>0.76380452811196886</v>
      </c>
      <c r="N8" s="46">
        <f>M8+G8</f>
        <v>0.77920301874131248</v>
      </c>
      <c r="O8" s="46">
        <f>N8+G8</f>
        <v>0.7946015093706561</v>
      </c>
      <c r="P8" s="46">
        <f>O8+G8</f>
        <v>0.80999999999999972</v>
      </c>
      <c r="Q8" s="37">
        <f>R8*0.9</f>
        <v>0.63198950903513496</v>
      </c>
      <c r="R8" s="38">
        <f>I8</f>
        <v>0.70221056559459438</v>
      </c>
      <c r="S8" s="36">
        <f t="shared" si="0"/>
        <v>0.91287373527297277</v>
      </c>
      <c r="T8" s="37">
        <f>U8*0.9</f>
        <v>0.64584815060154421</v>
      </c>
      <c r="U8" s="38">
        <f>J8</f>
        <v>0.717609056223938</v>
      </c>
      <c r="V8" s="36">
        <f t="shared" si="1"/>
        <v>0.93289177309111948</v>
      </c>
      <c r="W8" s="37">
        <f>X8*0.9</f>
        <v>0.65970679216795347</v>
      </c>
      <c r="X8" s="38">
        <f>K8</f>
        <v>0.73300754685328162</v>
      </c>
      <c r="Y8" s="36">
        <f t="shared" si="2"/>
        <v>0.95290981090926619</v>
      </c>
      <c r="Z8" s="37">
        <f>AA8*0.9</f>
        <v>0.67356543373436273</v>
      </c>
      <c r="AA8" s="38">
        <f>L8</f>
        <v>0.74840603748262524</v>
      </c>
      <c r="AB8" s="36">
        <f t="shared" si="3"/>
        <v>0.97292784872741289</v>
      </c>
      <c r="AC8" s="37">
        <f>AD8*0.9</f>
        <v>0.68742407530077199</v>
      </c>
      <c r="AD8" s="38">
        <f>M8</f>
        <v>0.76380452811196886</v>
      </c>
      <c r="AE8" s="36">
        <f t="shared" si="4"/>
        <v>0.9929458865455596</v>
      </c>
      <c r="AF8" s="37">
        <f>AG8*0.9</f>
        <v>0.70128271686718124</v>
      </c>
      <c r="AG8" s="38">
        <f>N8</f>
        <v>0.77920301874131248</v>
      </c>
      <c r="AH8" s="36">
        <f t="shared" si="5"/>
        <v>1</v>
      </c>
      <c r="AI8" s="37">
        <f>AJ8*0.9</f>
        <v>0.7151413584335905</v>
      </c>
      <c r="AJ8" s="38">
        <f>O8</f>
        <v>0.7946015093706561</v>
      </c>
      <c r="AK8" s="36">
        <f t="shared" si="6"/>
        <v>1</v>
      </c>
      <c r="AL8" s="37">
        <f>AM8*0.9</f>
        <v>0.72899999999999976</v>
      </c>
      <c r="AM8" s="38">
        <f>P8</f>
        <v>0.80999999999999972</v>
      </c>
      <c r="AN8" s="36">
        <f t="shared" si="7"/>
        <v>1</v>
      </c>
      <c r="AO8" s="55" t="s">
        <v>31</v>
      </c>
      <c r="AP8" s="58" t="s">
        <v>110</v>
      </c>
    </row>
    <row r="9" spans="1:42" ht="14.25" thickTop="1" thickBot="1" x14ac:dyDescent="0.25">
      <c r="A9" s="64" t="s">
        <v>19</v>
      </c>
      <c r="B9" s="64" t="s">
        <v>43</v>
      </c>
      <c r="C9" s="70">
        <v>0.80140966984048478</v>
      </c>
      <c r="D9" s="77">
        <v>0.79507358953393292</v>
      </c>
      <c r="E9" s="70">
        <v>1.5043573871966118</v>
      </c>
      <c r="F9" s="63"/>
      <c r="G9" s="6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68" t="s">
        <v>94</v>
      </c>
      <c r="AP9" s="68" t="s">
        <v>95</v>
      </c>
    </row>
    <row r="10" spans="1:42" ht="14.25" thickTop="1" thickBot="1" x14ac:dyDescent="0.25">
      <c r="A10" s="64" t="s">
        <v>19</v>
      </c>
      <c r="B10" s="64" t="s">
        <v>27</v>
      </c>
      <c r="C10" s="77">
        <v>0.43872882403858043</v>
      </c>
      <c r="D10" s="70">
        <v>2.3927841373671299</v>
      </c>
      <c r="E10" s="70">
        <v>1.6269750773741651</v>
      </c>
      <c r="F10" s="63"/>
      <c r="G10" s="6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68" t="s">
        <v>94</v>
      </c>
      <c r="AP10" s="68" t="s">
        <v>95</v>
      </c>
    </row>
    <row r="11" spans="1:42" ht="14.25" thickTop="1" thickBot="1" x14ac:dyDescent="0.25">
      <c r="A11" s="64" t="s">
        <v>19</v>
      </c>
      <c r="B11" s="64" t="s">
        <v>66</v>
      </c>
      <c r="C11" s="70">
        <v>1.4516507975763571</v>
      </c>
      <c r="D11" s="70">
        <v>1.5786999182338513</v>
      </c>
      <c r="E11" s="70">
        <v>1.2988678937937774</v>
      </c>
      <c r="F11" s="63"/>
      <c r="G11" s="63"/>
      <c r="H11" s="54">
        <v>0.81</v>
      </c>
      <c r="I11" s="54">
        <v>0.81</v>
      </c>
      <c r="J11" s="54">
        <v>0.81</v>
      </c>
      <c r="K11" s="54">
        <v>0.81</v>
      </c>
      <c r="L11" s="54">
        <v>0.81</v>
      </c>
      <c r="M11" s="54">
        <v>0.81</v>
      </c>
      <c r="N11" s="54">
        <v>0.81</v>
      </c>
      <c r="O11" s="54">
        <v>0.81</v>
      </c>
      <c r="P11" s="54">
        <v>0.81</v>
      </c>
      <c r="Q11" s="37">
        <v>0.81</v>
      </c>
      <c r="R11" s="45">
        <v>0.81</v>
      </c>
      <c r="S11" s="36">
        <v>1</v>
      </c>
      <c r="T11" s="37">
        <v>0.81</v>
      </c>
      <c r="U11" s="45">
        <v>0.81</v>
      </c>
      <c r="V11" s="36">
        <v>1</v>
      </c>
      <c r="W11" s="37">
        <v>0.81</v>
      </c>
      <c r="X11" s="45">
        <v>0.81</v>
      </c>
      <c r="Y11" s="36">
        <v>1</v>
      </c>
      <c r="Z11" s="37">
        <v>0.81</v>
      </c>
      <c r="AA11" s="45">
        <v>0.81</v>
      </c>
      <c r="AB11" s="36">
        <v>1</v>
      </c>
      <c r="AC11" s="37">
        <v>0.81</v>
      </c>
      <c r="AD11" s="45">
        <v>0.81</v>
      </c>
      <c r="AE11" s="36">
        <v>1</v>
      </c>
      <c r="AF11" s="37">
        <v>0.81</v>
      </c>
      <c r="AG11" s="45">
        <v>0.81</v>
      </c>
      <c r="AH11" s="36">
        <v>1</v>
      </c>
      <c r="AI11" s="37">
        <v>0.81</v>
      </c>
      <c r="AJ11" s="45">
        <v>0.81</v>
      </c>
      <c r="AK11" s="36">
        <v>1</v>
      </c>
      <c r="AL11" s="37">
        <v>0.81</v>
      </c>
      <c r="AM11" s="45">
        <v>0.81</v>
      </c>
      <c r="AN11" s="36">
        <v>1</v>
      </c>
      <c r="AO11" s="68" t="s">
        <v>94</v>
      </c>
      <c r="AP11" s="68" t="s">
        <v>95</v>
      </c>
    </row>
    <row r="12" spans="1:42" ht="14.25" thickTop="1" thickBot="1" x14ac:dyDescent="0.25">
      <c r="A12" s="64" t="s">
        <v>19</v>
      </c>
      <c r="B12" s="64" t="s">
        <v>22</v>
      </c>
      <c r="C12" s="70">
        <v>1.9923333745517497</v>
      </c>
      <c r="D12" s="70">
        <v>2.5124693376941947</v>
      </c>
      <c r="E12" s="70">
        <v>2.4621273823098226</v>
      </c>
      <c r="F12" s="63"/>
      <c r="G12" s="6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68" t="s">
        <v>94</v>
      </c>
      <c r="AP12" s="68" t="s">
        <v>95</v>
      </c>
    </row>
    <row r="13" spans="1:42" ht="14.25" thickTop="1" thickBot="1" x14ac:dyDescent="0.25">
      <c r="A13" s="64" t="s">
        <v>19</v>
      </c>
      <c r="B13" s="64" t="s">
        <v>20</v>
      </c>
      <c r="C13" s="70">
        <v>1.0158278718931619</v>
      </c>
      <c r="D13" s="70">
        <v>1.9224754701553557</v>
      </c>
      <c r="E13" s="70">
        <v>1.7226747027203126</v>
      </c>
      <c r="F13" s="63"/>
      <c r="G13" s="63"/>
      <c r="H13" s="54">
        <v>0.81</v>
      </c>
      <c r="I13" s="54">
        <v>0.81</v>
      </c>
      <c r="J13" s="54">
        <v>0.81</v>
      </c>
      <c r="K13" s="54">
        <v>0.81</v>
      </c>
      <c r="L13" s="54">
        <v>0.81</v>
      </c>
      <c r="M13" s="54">
        <v>0.81</v>
      </c>
      <c r="N13" s="54">
        <v>0.81</v>
      </c>
      <c r="O13" s="54">
        <v>0.81</v>
      </c>
      <c r="P13" s="54">
        <v>0.81</v>
      </c>
      <c r="Q13" s="37">
        <v>0.81</v>
      </c>
      <c r="R13" s="45">
        <v>0.81</v>
      </c>
      <c r="S13" s="36">
        <v>1</v>
      </c>
      <c r="T13" s="37">
        <v>0.81</v>
      </c>
      <c r="U13" s="45">
        <v>0.81</v>
      </c>
      <c r="V13" s="36">
        <v>1</v>
      </c>
      <c r="W13" s="37">
        <v>0.81</v>
      </c>
      <c r="X13" s="45">
        <v>0.81</v>
      </c>
      <c r="Y13" s="36">
        <v>1</v>
      </c>
      <c r="Z13" s="37">
        <v>0.81</v>
      </c>
      <c r="AA13" s="45">
        <v>0.81</v>
      </c>
      <c r="AB13" s="36">
        <v>1</v>
      </c>
      <c r="AC13" s="37">
        <v>0.81</v>
      </c>
      <c r="AD13" s="45">
        <v>0.81</v>
      </c>
      <c r="AE13" s="36">
        <v>1</v>
      </c>
      <c r="AF13" s="37">
        <v>0.81</v>
      </c>
      <c r="AG13" s="45">
        <v>0.81</v>
      </c>
      <c r="AH13" s="36">
        <v>1</v>
      </c>
      <c r="AI13" s="37">
        <v>0.81</v>
      </c>
      <c r="AJ13" s="45">
        <v>0.81</v>
      </c>
      <c r="AK13" s="36">
        <v>1</v>
      </c>
      <c r="AL13" s="37">
        <v>0.81</v>
      </c>
      <c r="AM13" s="45">
        <v>0.81</v>
      </c>
      <c r="AN13" s="36">
        <v>1</v>
      </c>
      <c r="AO13" s="68" t="s">
        <v>94</v>
      </c>
      <c r="AP13" s="68" t="s">
        <v>95</v>
      </c>
    </row>
    <row r="14" spans="1:42" ht="14.25" thickTop="1" thickBot="1" x14ac:dyDescent="0.25">
      <c r="A14" s="64" t="s">
        <v>19</v>
      </c>
      <c r="B14" s="64" t="s">
        <v>28</v>
      </c>
      <c r="C14" s="70">
        <v>3.3734388524792878</v>
      </c>
      <c r="D14" s="70">
        <v>3.2938982011447262</v>
      </c>
      <c r="E14" s="70">
        <v>2.3686268121843947</v>
      </c>
      <c r="F14" s="63"/>
      <c r="G14" s="63"/>
      <c r="H14" s="54">
        <v>0.81</v>
      </c>
      <c r="I14" s="54">
        <v>0.81</v>
      </c>
      <c r="J14" s="54">
        <v>0.81</v>
      </c>
      <c r="K14" s="54">
        <v>0.81</v>
      </c>
      <c r="L14" s="54">
        <v>0.81</v>
      </c>
      <c r="M14" s="54">
        <v>0.81</v>
      </c>
      <c r="N14" s="54">
        <v>0.81</v>
      </c>
      <c r="O14" s="54">
        <v>0.81</v>
      </c>
      <c r="P14" s="54">
        <v>0.81</v>
      </c>
      <c r="Q14" s="37">
        <v>0.81</v>
      </c>
      <c r="R14" s="45">
        <v>0.81</v>
      </c>
      <c r="S14" s="36">
        <v>1</v>
      </c>
      <c r="T14" s="37">
        <v>0.81</v>
      </c>
      <c r="U14" s="45">
        <v>0.81</v>
      </c>
      <c r="V14" s="36">
        <v>1</v>
      </c>
      <c r="W14" s="37">
        <v>0.81</v>
      </c>
      <c r="X14" s="45">
        <v>0.81</v>
      </c>
      <c r="Y14" s="36">
        <v>1</v>
      </c>
      <c r="Z14" s="37">
        <v>0.81</v>
      </c>
      <c r="AA14" s="45">
        <v>0.81</v>
      </c>
      <c r="AB14" s="36">
        <v>1</v>
      </c>
      <c r="AC14" s="37">
        <v>0.81</v>
      </c>
      <c r="AD14" s="45">
        <v>0.81</v>
      </c>
      <c r="AE14" s="36">
        <v>1</v>
      </c>
      <c r="AF14" s="37">
        <v>0.81</v>
      </c>
      <c r="AG14" s="45">
        <v>0.81</v>
      </c>
      <c r="AH14" s="36">
        <v>1</v>
      </c>
      <c r="AI14" s="37">
        <v>0.81</v>
      </c>
      <c r="AJ14" s="45">
        <v>0.81</v>
      </c>
      <c r="AK14" s="36">
        <v>1</v>
      </c>
      <c r="AL14" s="37">
        <v>0.81</v>
      </c>
      <c r="AM14" s="45">
        <v>0.81</v>
      </c>
      <c r="AN14" s="36">
        <v>1</v>
      </c>
      <c r="AO14" s="68" t="s">
        <v>94</v>
      </c>
      <c r="AP14" s="68" t="s">
        <v>95</v>
      </c>
    </row>
    <row r="15" spans="1:42" ht="14.25" thickTop="1" thickBot="1" x14ac:dyDescent="0.25">
      <c r="A15" s="64" t="s">
        <v>19</v>
      </c>
      <c r="B15" s="64" t="s">
        <v>24</v>
      </c>
      <c r="C15" s="70">
        <v>2.5413626808458019</v>
      </c>
      <c r="D15" s="70">
        <v>2.4874284546197876</v>
      </c>
      <c r="E15" s="70">
        <v>2.2475973285551394</v>
      </c>
      <c r="F15" s="63"/>
      <c r="G15" s="63"/>
      <c r="H15" s="54">
        <v>0.81</v>
      </c>
      <c r="I15" s="54">
        <v>0.81</v>
      </c>
      <c r="J15" s="54">
        <v>0.81</v>
      </c>
      <c r="K15" s="54">
        <v>0.81</v>
      </c>
      <c r="L15" s="54">
        <v>0.81</v>
      </c>
      <c r="M15" s="54">
        <v>0.81</v>
      </c>
      <c r="N15" s="54">
        <v>0.81</v>
      </c>
      <c r="O15" s="54">
        <v>0.81</v>
      </c>
      <c r="P15" s="54">
        <v>0.81</v>
      </c>
      <c r="Q15" s="37">
        <v>0.81</v>
      </c>
      <c r="R15" s="45">
        <v>0.81</v>
      </c>
      <c r="S15" s="36">
        <v>1</v>
      </c>
      <c r="T15" s="37">
        <v>0.81</v>
      </c>
      <c r="U15" s="45">
        <v>0.81</v>
      </c>
      <c r="V15" s="36">
        <v>1</v>
      </c>
      <c r="W15" s="37">
        <v>0.81</v>
      </c>
      <c r="X15" s="45">
        <v>0.81</v>
      </c>
      <c r="Y15" s="36">
        <v>1</v>
      </c>
      <c r="Z15" s="37">
        <v>0.81</v>
      </c>
      <c r="AA15" s="45">
        <v>0.81</v>
      </c>
      <c r="AB15" s="36">
        <v>1</v>
      </c>
      <c r="AC15" s="37">
        <v>0.81</v>
      </c>
      <c r="AD15" s="45">
        <v>0.81</v>
      </c>
      <c r="AE15" s="36">
        <v>1</v>
      </c>
      <c r="AF15" s="37">
        <v>0.81</v>
      </c>
      <c r="AG15" s="45">
        <v>0.81</v>
      </c>
      <c r="AH15" s="36">
        <v>1</v>
      </c>
      <c r="AI15" s="37">
        <v>0.81</v>
      </c>
      <c r="AJ15" s="45">
        <v>0.81</v>
      </c>
      <c r="AK15" s="36">
        <v>1</v>
      </c>
      <c r="AL15" s="37">
        <v>0.81</v>
      </c>
      <c r="AM15" s="45">
        <v>0.81</v>
      </c>
      <c r="AN15" s="36">
        <v>1</v>
      </c>
      <c r="AO15" s="68" t="s">
        <v>94</v>
      </c>
      <c r="AP15" s="68" t="s">
        <v>95</v>
      </c>
    </row>
    <row r="16" spans="1:42" ht="14.25" thickTop="1" thickBot="1" x14ac:dyDescent="0.25">
      <c r="A16" s="64" t="s">
        <v>41</v>
      </c>
      <c r="B16" s="64" t="s">
        <v>41</v>
      </c>
      <c r="C16" s="70">
        <v>0.86917274638308395</v>
      </c>
      <c r="D16" s="77">
        <v>0.72373262469337696</v>
      </c>
      <c r="E16" s="77">
        <v>0.61940055383612969</v>
      </c>
      <c r="F16" s="63"/>
      <c r="G16" s="63"/>
      <c r="H16" s="54">
        <v>0.81</v>
      </c>
      <c r="I16" s="54">
        <v>0.81</v>
      </c>
      <c r="J16" s="54">
        <v>0.81</v>
      </c>
      <c r="K16" s="54">
        <v>0.81</v>
      </c>
      <c r="L16" s="54">
        <v>0.81</v>
      </c>
      <c r="M16" s="54">
        <v>0.81</v>
      </c>
      <c r="N16" s="54">
        <v>0.81</v>
      </c>
      <c r="O16" s="54">
        <v>0.81</v>
      </c>
      <c r="P16" s="54">
        <v>0.81</v>
      </c>
      <c r="Q16" s="37">
        <v>0.81</v>
      </c>
      <c r="R16" s="45">
        <v>0.81</v>
      </c>
      <c r="S16" s="36">
        <v>1</v>
      </c>
      <c r="T16" s="37">
        <v>0.81</v>
      </c>
      <c r="U16" s="45">
        <v>0.81</v>
      </c>
      <c r="V16" s="36">
        <v>1</v>
      </c>
      <c r="W16" s="37">
        <v>0.81</v>
      </c>
      <c r="X16" s="45">
        <v>0.81</v>
      </c>
      <c r="Y16" s="36">
        <v>1</v>
      </c>
      <c r="Z16" s="37">
        <v>0.81</v>
      </c>
      <c r="AA16" s="45">
        <v>0.81</v>
      </c>
      <c r="AB16" s="36">
        <v>1</v>
      </c>
      <c r="AC16" s="37">
        <v>0.81</v>
      </c>
      <c r="AD16" s="45">
        <v>0.81</v>
      </c>
      <c r="AE16" s="36">
        <v>1</v>
      </c>
      <c r="AF16" s="37">
        <v>0.81</v>
      </c>
      <c r="AG16" s="45">
        <v>0.81</v>
      </c>
      <c r="AH16" s="36">
        <v>1</v>
      </c>
      <c r="AI16" s="37">
        <v>0.81</v>
      </c>
      <c r="AJ16" s="45">
        <v>0.81</v>
      </c>
      <c r="AK16" s="36">
        <v>1</v>
      </c>
      <c r="AL16" s="37">
        <v>0.81</v>
      </c>
      <c r="AM16" s="45">
        <v>0.81</v>
      </c>
      <c r="AN16" s="36">
        <v>1</v>
      </c>
      <c r="AO16" s="68" t="s">
        <v>94</v>
      </c>
      <c r="AP16" s="68" t="s">
        <v>95</v>
      </c>
    </row>
    <row r="17" spans="1:42" ht="14.25" thickTop="1" thickBot="1" x14ac:dyDescent="0.25">
      <c r="A17" s="64" t="s">
        <v>41</v>
      </c>
      <c r="B17" s="64" t="s">
        <v>42</v>
      </c>
      <c r="C17" s="70">
        <v>1.0806232224557932</v>
      </c>
      <c r="D17" s="70">
        <v>1.3322260834014719</v>
      </c>
      <c r="E17" s="70">
        <v>1.5758674051148396</v>
      </c>
      <c r="F17" s="63"/>
      <c r="G17" s="63"/>
      <c r="H17" s="54">
        <v>0.81</v>
      </c>
      <c r="I17" s="54">
        <v>0.81</v>
      </c>
      <c r="J17" s="54">
        <v>0.81</v>
      </c>
      <c r="K17" s="54">
        <v>0.81</v>
      </c>
      <c r="L17" s="54">
        <v>0.81</v>
      </c>
      <c r="M17" s="54">
        <v>0.81</v>
      </c>
      <c r="N17" s="54">
        <v>0.81</v>
      </c>
      <c r="O17" s="54">
        <v>0.81</v>
      </c>
      <c r="P17" s="54">
        <v>0.81</v>
      </c>
      <c r="Q17" s="37">
        <v>0.81</v>
      </c>
      <c r="R17" s="45">
        <v>0.81</v>
      </c>
      <c r="S17" s="36">
        <v>1</v>
      </c>
      <c r="T17" s="37">
        <v>0.81</v>
      </c>
      <c r="U17" s="45">
        <v>0.81</v>
      </c>
      <c r="V17" s="36">
        <v>1</v>
      </c>
      <c r="W17" s="37">
        <v>0.81</v>
      </c>
      <c r="X17" s="45">
        <v>0.81</v>
      </c>
      <c r="Y17" s="36">
        <v>1</v>
      </c>
      <c r="Z17" s="37">
        <v>0.81</v>
      </c>
      <c r="AA17" s="45">
        <v>0.81</v>
      </c>
      <c r="AB17" s="36">
        <v>1</v>
      </c>
      <c r="AC17" s="37">
        <v>0.81</v>
      </c>
      <c r="AD17" s="45">
        <v>0.81</v>
      </c>
      <c r="AE17" s="36">
        <v>1</v>
      </c>
      <c r="AF17" s="37">
        <v>0.81</v>
      </c>
      <c r="AG17" s="45">
        <v>0.81</v>
      </c>
      <c r="AH17" s="36">
        <v>1</v>
      </c>
      <c r="AI17" s="37">
        <v>0.81</v>
      </c>
      <c r="AJ17" s="45">
        <v>0.81</v>
      </c>
      <c r="AK17" s="36">
        <v>1</v>
      </c>
      <c r="AL17" s="37">
        <v>0.81</v>
      </c>
      <c r="AM17" s="45">
        <v>0.81</v>
      </c>
      <c r="AN17" s="36">
        <v>1</v>
      </c>
      <c r="AO17" s="68" t="s">
        <v>94</v>
      </c>
      <c r="AP17" s="68" t="s">
        <v>95</v>
      </c>
    </row>
    <row r="18" spans="1:42" ht="14.25" thickTop="1" thickBot="1" x14ac:dyDescent="0.25">
      <c r="A18" s="64" t="s">
        <v>23</v>
      </c>
      <c r="B18" s="64" t="s">
        <v>23</v>
      </c>
      <c r="C18" s="70">
        <v>1.1269939408927909</v>
      </c>
      <c r="D18" s="77">
        <v>0.56347097301717086</v>
      </c>
      <c r="E18" s="77">
        <v>0.49340283433784005</v>
      </c>
      <c r="F18" s="63"/>
      <c r="G18" s="63"/>
      <c r="H18" s="54">
        <v>0.81</v>
      </c>
      <c r="I18" s="54">
        <v>0.81</v>
      </c>
      <c r="J18" s="54">
        <v>0.81</v>
      </c>
      <c r="K18" s="54">
        <v>0.81</v>
      </c>
      <c r="L18" s="54">
        <v>0.81</v>
      </c>
      <c r="M18" s="54">
        <v>0.81</v>
      </c>
      <c r="N18" s="54">
        <v>0.81</v>
      </c>
      <c r="O18" s="54">
        <v>0.81</v>
      </c>
      <c r="P18" s="54">
        <v>0.81</v>
      </c>
      <c r="Q18" s="37">
        <v>0.81</v>
      </c>
      <c r="R18" s="45">
        <v>0.81</v>
      </c>
      <c r="S18" s="36">
        <v>1</v>
      </c>
      <c r="T18" s="37">
        <v>0.81</v>
      </c>
      <c r="U18" s="45">
        <v>0.81</v>
      </c>
      <c r="V18" s="36">
        <v>1</v>
      </c>
      <c r="W18" s="37">
        <v>0.81</v>
      </c>
      <c r="X18" s="45">
        <v>0.81</v>
      </c>
      <c r="Y18" s="36">
        <v>1</v>
      </c>
      <c r="Z18" s="37">
        <v>0.81</v>
      </c>
      <c r="AA18" s="45">
        <v>0.81</v>
      </c>
      <c r="AB18" s="36">
        <v>1</v>
      </c>
      <c r="AC18" s="37">
        <v>0.81</v>
      </c>
      <c r="AD18" s="45">
        <v>0.81</v>
      </c>
      <c r="AE18" s="36">
        <v>1</v>
      </c>
      <c r="AF18" s="37">
        <v>0.81</v>
      </c>
      <c r="AG18" s="45">
        <v>0.81</v>
      </c>
      <c r="AH18" s="36">
        <v>1</v>
      </c>
      <c r="AI18" s="37">
        <v>0.81</v>
      </c>
      <c r="AJ18" s="45">
        <v>0.81</v>
      </c>
      <c r="AK18" s="36">
        <v>1</v>
      </c>
      <c r="AL18" s="37">
        <v>0.81</v>
      </c>
      <c r="AM18" s="45">
        <v>0.81</v>
      </c>
      <c r="AN18" s="36">
        <v>1</v>
      </c>
      <c r="AO18" s="68" t="s">
        <v>94</v>
      </c>
      <c r="AP18" s="68" t="s">
        <v>95</v>
      </c>
    </row>
    <row r="19" spans="1:42" ht="14.25" thickTop="1" thickBot="1" x14ac:dyDescent="0.25">
      <c r="A19" s="64" t="s">
        <v>23</v>
      </c>
      <c r="B19" s="64" t="s">
        <v>46</v>
      </c>
      <c r="C19" s="70">
        <v>0.99913441325584273</v>
      </c>
      <c r="D19" s="70">
        <v>1.0038838920686837</v>
      </c>
      <c r="E19" s="70">
        <v>1.0032985828310801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8" t="s">
        <v>94</v>
      </c>
      <c r="AP19" s="68" t="s">
        <v>95</v>
      </c>
    </row>
    <row r="20" spans="1:42" ht="14.25" thickTop="1" thickBot="1" x14ac:dyDescent="0.25">
      <c r="A20" s="64" t="s">
        <v>17</v>
      </c>
      <c r="B20" s="64" t="s">
        <v>44</v>
      </c>
      <c r="C20" s="70">
        <v>0.85458142698157535</v>
      </c>
      <c r="D20" s="77">
        <v>0.73819501226492235</v>
      </c>
      <c r="E20" s="77">
        <v>0.71762502036162246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8" t="s">
        <v>94</v>
      </c>
      <c r="AP20" s="68" t="s">
        <v>95</v>
      </c>
    </row>
    <row r="21" spans="1:42" ht="14.25" thickTop="1" thickBot="1" x14ac:dyDescent="0.25">
      <c r="A21" s="64" t="s">
        <v>17</v>
      </c>
      <c r="B21" s="64" t="s">
        <v>18</v>
      </c>
      <c r="C21" s="70">
        <v>1.1362062569556077</v>
      </c>
      <c r="D21" s="70">
        <v>1.3456152902698284</v>
      </c>
      <c r="E21" s="70">
        <v>1.3353151979149698</v>
      </c>
      <c r="F21" s="63"/>
      <c r="G21" s="63"/>
      <c r="H21" s="54">
        <v>0.81</v>
      </c>
      <c r="I21" s="54">
        <v>0.81</v>
      </c>
      <c r="J21" s="54">
        <v>0.81</v>
      </c>
      <c r="K21" s="54">
        <v>0.81</v>
      </c>
      <c r="L21" s="54">
        <v>0.81</v>
      </c>
      <c r="M21" s="54">
        <v>0.81</v>
      </c>
      <c r="N21" s="54">
        <v>0.81</v>
      </c>
      <c r="O21" s="54">
        <v>0.81</v>
      </c>
      <c r="P21" s="54">
        <v>0.81</v>
      </c>
      <c r="Q21" s="37">
        <v>0.81</v>
      </c>
      <c r="R21" s="45">
        <v>0.81</v>
      </c>
      <c r="S21" s="36">
        <v>1</v>
      </c>
      <c r="T21" s="37">
        <v>0.81</v>
      </c>
      <c r="U21" s="45">
        <v>0.81</v>
      </c>
      <c r="V21" s="36">
        <v>1</v>
      </c>
      <c r="W21" s="37">
        <v>0.81</v>
      </c>
      <c r="X21" s="45">
        <v>0.81</v>
      </c>
      <c r="Y21" s="36">
        <v>1</v>
      </c>
      <c r="Z21" s="37">
        <v>0.81</v>
      </c>
      <c r="AA21" s="45">
        <v>0.81</v>
      </c>
      <c r="AB21" s="36">
        <v>1</v>
      </c>
      <c r="AC21" s="37">
        <v>0.81</v>
      </c>
      <c r="AD21" s="45">
        <v>0.81</v>
      </c>
      <c r="AE21" s="36">
        <v>1</v>
      </c>
      <c r="AF21" s="37">
        <v>0.81</v>
      </c>
      <c r="AG21" s="45">
        <v>0.81</v>
      </c>
      <c r="AH21" s="36">
        <v>1</v>
      </c>
      <c r="AI21" s="37">
        <v>0.81</v>
      </c>
      <c r="AJ21" s="45">
        <v>0.81</v>
      </c>
      <c r="AK21" s="36">
        <v>1</v>
      </c>
      <c r="AL21" s="37">
        <v>0.81</v>
      </c>
      <c r="AM21" s="45">
        <v>0.81</v>
      </c>
      <c r="AN21" s="36">
        <v>1</v>
      </c>
      <c r="AO21" s="68" t="s">
        <v>94</v>
      </c>
      <c r="AP21" s="68" t="s">
        <v>95</v>
      </c>
    </row>
    <row r="22" spans="1:42" ht="14.25" thickTop="1" thickBot="1" x14ac:dyDescent="0.25">
      <c r="A22" s="64" t="s">
        <v>40</v>
      </c>
      <c r="B22" s="64" t="s">
        <v>55</v>
      </c>
      <c r="C22" s="77">
        <v>0.58396191418325705</v>
      </c>
      <c r="D22" s="77">
        <v>0.55866721177432543</v>
      </c>
      <c r="E22" s="77">
        <v>0.53836129662811538</v>
      </c>
      <c r="F22" s="56">
        <f>AVERAGE(C22:E22)</f>
        <v>0.56033014086189936</v>
      </c>
      <c r="G22" s="57">
        <f>(81%-F22)/9</f>
        <v>2.7741095459788964E-2</v>
      </c>
      <c r="H22" s="45">
        <f>F22+G22</f>
        <v>0.58807123632168834</v>
      </c>
      <c r="I22" s="46">
        <f>H22+G22</f>
        <v>0.61581233178147732</v>
      </c>
      <c r="J22" s="46">
        <f>I22+G22</f>
        <v>0.6435534272412663</v>
      </c>
      <c r="K22" s="46">
        <f>J22+G22</f>
        <v>0.67129452270105527</v>
      </c>
      <c r="L22" s="46">
        <f>K22+G22</f>
        <v>0.69903561816084425</v>
      </c>
      <c r="M22" s="46">
        <f>L22+G22</f>
        <v>0.72677671362063323</v>
      </c>
      <c r="N22" s="46">
        <f>M22+G22</f>
        <v>0.75451780908042221</v>
      </c>
      <c r="O22" s="46">
        <f>N22+G22</f>
        <v>0.78225890454021119</v>
      </c>
      <c r="P22" s="46">
        <f>O22+G22</f>
        <v>0.81000000000000016</v>
      </c>
      <c r="Q22" s="37">
        <f>R22*0.9</f>
        <v>0.55423109860332964</v>
      </c>
      <c r="R22" s="38">
        <f>I22</f>
        <v>0.61581233178147732</v>
      </c>
      <c r="S22" s="36">
        <f t="shared" ref="S22" si="8">MIN(100%,R22*1.3)</f>
        <v>0.80055603131592057</v>
      </c>
      <c r="T22" s="37">
        <f>U22*0.9</f>
        <v>0.57919808451713972</v>
      </c>
      <c r="U22" s="38">
        <f>J22</f>
        <v>0.6435534272412663</v>
      </c>
      <c r="V22" s="36">
        <f t="shared" ref="V22" si="9">MIN(100%,U22*1.3)</f>
        <v>0.83661945541364624</v>
      </c>
      <c r="W22" s="37">
        <f>X22*0.9</f>
        <v>0.6041650704309498</v>
      </c>
      <c r="X22" s="38">
        <f>K22</f>
        <v>0.67129452270105527</v>
      </c>
      <c r="Y22" s="36">
        <f t="shared" ref="Y22" si="10">MIN(100%,X22*1.3)</f>
        <v>0.87268287951137191</v>
      </c>
      <c r="Z22" s="37">
        <f>AA22*0.9</f>
        <v>0.62913205634475988</v>
      </c>
      <c r="AA22" s="38">
        <f>L22</f>
        <v>0.69903561816084425</v>
      </c>
      <c r="AB22" s="36">
        <f t="shared" ref="AB22" si="11">MIN(100%,AA22*1.3)</f>
        <v>0.90874630360909758</v>
      </c>
      <c r="AC22" s="37">
        <f>AD22*0.9</f>
        <v>0.65409904225856996</v>
      </c>
      <c r="AD22" s="38">
        <f>M22</f>
        <v>0.72677671362063323</v>
      </c>
      <c r="AE22" s="36">
        <f t="shared" ref="AE22" si="12">MIN(100%,AD22*1.3)</f>
        <v>0.94480972770682325</v>
      </c>
      <c r="AF22" s="37">
        <f>AG22*0.9</f>
        <v>0.67906602817238004</v>
      </c>
      <c r="AG22" s="38">
        <f>N22</f>
        <v>0.75451780908042221</v>
      </c>
      <c r="AH22" s="36">
        <f t="shared" ref="AH22" si="13">MIN(100%,AG22*1.3)</f>
        <v>0.98087315180454893</v>
      </c>
      <c r="AI22" s="37">
        <f>AJ22*0.9</f>
        <v>0.70403301408619012</v>
      </c>
      <c r="AJ22" s="38">
        <f>O22</f>
        <v>0.78225890454021119</v>
      </c>
      <c r="AK22" s="36">
        <f t="shared" ref="AK22" si="14">MIN(100%,AJ22*1.3)</f>
        <v>1</v>
      </c>
      <c r="AL22" s="37">
        <f>AM22*0.9</f>
        <v>0.7290000000000002</v>
      </c>
      <c r="AM22" s="38">
        <f>P22</f>
        <v>0.81000000000000016</v>
      </c>
      <c r="AN22" s="36">
        <f t="shared" ref="AN22" si="15">MIN(100%,AM22*1.3)</f>
        <v>1</v>
      </c>
      <c r="AO22" s="55" t="s">
        <v>31</v>
      </c>
      <c r="AP22" s="58" t="s">
        <v>110</v>
      </c>
    </row>
    <row r="23" spans="1:42" ht="14.25" thickTop="1" thickBot="1" x14ac:dyDescent="0.25">
      <c r="A23" s="64" t="s">
        <v>40</v>
      </c>
      <c r="B23" s="64" t="s">
        <v>47</v>
      </c>
      <c r="C23" s="70">
        <v>1.0012983801162358</v>
      </c>
      <c r="D23" s="70">
        <v>1.0071545380212592</v>
      </c>
      <c r="E23" s="70">
        <v>1.0067600586414724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8" t="s">
        <v>94</v>
      </c>
      <c r="AP23" s="68" t="s">
        <v>95</v>
      </c>
    </row>
    <row r="24" spans="1:42" ht="14.25" thickTop="1" thickBot="1" x14ac:dyDescent="0.25">
      <c r="A24" s="64" t="s">
        <v>21</v>
      </c>
      <c r="B24" s="64" t="s">
        <v>45</v>
      </c>
      <c r="C24" s="70">
        <v>0.99338444416965499</v>
      </c>
      <c r="D24" s="70">
        <v>0.97976287816843821</v>
      </c>
      <c r="E24" s="70">
        <v>0.97670630395829938</v>
      </c>
      <c r="F24" s="63"/>
      <c r="G24" s="63"/>
      <c r="H24" s="54">
        <v>0.81</v>
      </c>
      <c r="I24" s="54">
        <v>0.81</v>
      </c>
      <c r="J24" s="54">
        <v>0.81</v>
      </c>
      <c r="K24" s="54">
        <v>0.81</v>
      </c>
      <c r="L24" s="54">
        <v>0.81</v>
      </c>
      <c r="M24" s="54">
        <v>0.81</v>
      </c>
      <c r="N24" s="54">
        <v>0.81</v>
      </c>
      <c r="O24" s="54">
        <v>0.81</v>
      </c>
      <c r="P24" s="54">
        <v>0.81</v>
      </c>
      <c r="Q24" s="37">
        <v>0.81</v>
      </c>
      <c r="R24" s="45">
        <v>0.81</v>
      </c>
      <c r="S24" s="36">
        <v>1</v>
      </c>
      <c r="T24" s="37">
        <v>0.81</v>
      </c>
      <c r="U24" s="45">
        <v>0.81</v>
      </c>
      <c r="V24" s="36">
        <v>1</v>
      </c>
      <c r="W24" s="37">
        <v>0.81</v>
      </c>
      <c r="X24" s="45">
        <v>0.81</v>
      </c>
      <c r="Y24" s="36">
        <v>1</v>
      </c>
      <c r="Z24" s="37">
        <v>0.81</v>
      </c>
      <c r="AA24" s="45">
        <v>0.81</v>
      </c>
      <c r="AB24" s="36">
        <v>1</v>
      </c>
      <c r="AC24" s="37">
        <v>0.81</v>
      </c>
      <c r="AD24" s="45">
        <v>0.81</v>
      </c>
      <c r="AE24" s="36">
        <v>1</v>
      </c>
      <c r="AF24" s="37">
        <v>0.81</v>
      </c>
      <c r="AG24" s="45">
        <v>0.81</v>
      </c>
      <c r="AH24" s="36">
        <v>1</v>
      </c>
      <c r="AI24" s="37">
        <v>0.81</v>
      </c>
      <c r="AJ24" s="45">
        <v>0.81</v>
      </c>
      <c r="AK24" s="36">
        <v>1</v>
      </c>
      <c r="AL24" s="37">
        <v>0.81</v>
      </c>
      <c r="AM24" s="45">
        <v>0.81</v>
      </c>
      <c r="AN24" s="36">
        <v>1</v>
      </c>
      <c r="AO24" s="68" t="s">
        <v>94</v>
      </c>
      <c r="AP24" s="68" t="s">
        <v>95</v>
      </c>
    </row>
    <row r="25" spans="1:42" ht="14.25" thickTop="1" thickBot="1" x14ac:dyDescent="0.25">
      <c r="A25" s="64" t="s">
        <v>21</v>
      </c>
      <c r="B25" s="64" t="s">
        <v>21</v>
      </c>
      <c r="C25" s="70">
        <v>2.1747248670706072</v>
      </c>
      <c r="D25" s="70">
        <v>2.2387571545380212</v>
      </c>
      <c r="E25" s="70">
        <v>2.0192213715588858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8" t="s">
        <v>94</v>
      </c>
      <c r="AP25" s="68" t="s">
        <v>95</v>
      </c>
    </row>
    <row r="26" spans="1:42" ht="13.5" thickTop="1" x14ac:dyDescent="0.2">
      <c r="AH26" s="78"/>
      <c r="AI26" s="78"/>
      <c r="AJ26" s="78"/>
      <c r="AK26" s="78"/>
      <c r="AL26" s="78"/>
      <c r="AM26" s="78"/>
      <c r="AN26" s="78"/>
      <c r="AO26" s="78"/>
    </row>
    <row r="27" spans="1:42" x14ac:dyDescent="0.2">
      <c r="A27" s="61" t="s">
        <v>51</v>
      </c>
      <c r="B27" s="61" t="s">
        <v>64</v>
      </c>
    </row>
    <row r="28" spans="1:42" x14ac:dyDescent="0.2">
      <c r="A28" s="61" t="s">
        <v>53</v>
      </c>
      <c r="B28" s="61" t="s">
        <v>65</v>
      </c>
    </row>
  </sheetData>
  <autoFilter ref="A2:AP25"/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7 AO3 AO5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8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21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Y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"/>
  <cols>
    <col min="1" max="1" width="8.7109375" style="65"/>
    <col min="2" max="2" width="35.85546875" style="65" customWidth="1"/>
    <col min="3" max="5" width="5.85546875" style="76" customWidth="1"/>
    <col min="6" max="6" width="8.140625" style="76" customWidth="1"/>
    <col min="7" max="7" width="8.42578125" style="76" customWidth="1"/>
    <col min="8" max="16" width="5" style="76" customWidth="1"/>
    <col min="17" max="18" width="4.5703125" style="76" customWidth="1"/>
    <col min="19" max="19" width="5.5703125" style="76" customWidth="1"/>
    <col min="20" max="21" width="4.5703125" style="76" customWidth="1"/>
    <col min="22" max="22" width="5.5703125" style="76" customWidth="1"/>
    <col min="23" max="24" width="4.5703125" style="76" customWidth="1"/>
    <col min="25" max="25" width="5.5703125" style="76" customWidth="1"/>
    <col min="26" max="27" width="4.5703125" style="76" customWidth="1"/>
    <col min="28" max="28" width="5.5703125" style="76" customWidth="1"/>
    <col min="29" max="30" width="4.5703125" style="76" customWidth="1"/>
    <col min="31" max="31" width="5.5703125" style="76" customWidth="1"/>
    <col min="32" max="33" width="4.5703125" style="76" customWidth="1"/>
    <col min="34" max="34" width="5.5703125" style="76" customWidth="1"/>
    <col min="35" max="36" width="4.5703125" style="76" customWidth="1"/>
    <col min="37" max="37" width="5.5703125" style="76" customWidth="1"/>
    <col min="38" max="39" width="4.5703125" style="76" customWidth="1"/>
    <col min="40" max="40" width="5.5703125" style="76" customWidth="1"/>
    <col min="41" max="41" width="25.85546875" style="76" bestFit="1" customWidth="1"/>
    <col min="42" max="42" width="29" style="76" customWidth="1"/>
    <col min="43" max="16384" width="8.7109375" style="76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81"/>
      <c r="G1" s="81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43"/>
      <c r="AP1" s="43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80" t="s">
        <v>97</v>
      </c>
      <c r="I2" s="80" t="s">
        <v>98</v>
      </c>
      <c r="J2" s="80" t="s">
        <v>99</v>
      </c>
      <c r="K2" s="80" t="s">
        <v>100</v>
      </c>
      <c r="L2" s="80" t="s">
        <v>101</v>
      </c>
      <c r="M2" s="80" t="s">
        <v>102</v>
      </c>
      <c r="N2" s="80" t="s">
        <v>103</v>
      </c>
      <c r="O2" s="80" t="s">
        <v>104</v>
      </c>
      <c r="P2" s="80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81" t="s">
        <v>15</v>
      </c>
      <c r="AP2" s="81" t="s">
        <v>16</v>
      </c>
    </row>
    <row r="3" spans="1:42" ht="14.25" thickTop="1" thickBot="1" x14ac:dyDescent="0.25">
      <c r="A3" s="64" t="s">
        <v>37</v>
      </c>
      <c r="B3" s="64" t="s">
        <v>37</v>
      </c>
      <c r="C3" s="77">
        <v>0.6335476690985532</v>
      </c>
      <c r="D3" s="77">
        <v>0.54783319705641864</v>
      </c>
      <c r="E3" s="77">
        <v>0.49576478253787259</v>
      </c>
      <c r="F3" s="56">
        <f>AVERAGE(C3:E3)</f>
        <v>0.55904854956428152</v>
      </c>
      <c r="G3" s="57">
        <f>(81%-F3)/9</f>
        <v>2.7883494492857614E-2</v>
      </c>
      <c r="H3" s="45">
        <f>F3+G3</f>
        <v>0.58693204405713917</v>
      </c>
      <c r="I3" s="46">
        <f>H3+G3</f>
        <v>0.61481553854999682</v>
      </c>
      <c r="J3" s="46">
        <f>I3+G3</f>
        <v>0.64269903304285447</v>
      </c>
      <c r="K3" s="46">
        <f>J3+G3</f>
        <v>0.67058252753571213</v>
      </c>
      <c r="L3" s="46">
        <f>K3+G3</f>
        <v>0.69846602202856978</v>
      </c>
      <c r="M3" s="46">
        <f>L3+G3</f>
        <v>0.72634951652142743</v>
      </c>
      <c r="N3" s="46">
        <f>M3+G3</f>
        <v>0.75423301101428508</v>
      </c>
      <c r="O3" s="46">
        <f>N3+G3</f>
        <v>0.78211650550714273</v>
      </c>
      <c r="P3" s="46">
        <f>O3+G3</f>
        <v>0.81000000000000039</v>
      </c>
      <c r="Q3" s="34">
        <f>R3*0.9</f>
        <v>0.55333398469499717</v>
      </c>
      <c r="R3" s="35">
        <f>I3</f>
        <v>0.61481553854999682</v>
      </c>
      <c r="S3" s="36">
        <f>MIN(100%,R3*1.3)</f>
        <v>0.79926020011499588</v>
      </c>
      <c r="T3" s="34">
        <f>U3*0.9</f>
        <v>0.57842912973856908</v>
      </c>
      <c r="U3" s="35">
        <f>J3</f>
        <v>0.64269903304285447</v>
      </c>
      <c r="V3" s="36">
        <f>MIN(100%,U3*1.3)</f>
        <v>0.83550874295571087</v>
      </c>
      <c r="W3" s="34">
        <f>X3*0.9</f>
        <v>0.60352427478214088</v>
      </c>
      <c r="X3" s="35">
        <f>K3</f>
        <v>0.67058252753571213</v>
      </c>
      <c r="Y3" s="36">
        <f>MIN(100%,X3*1.3)</f>
        <v>0.87175728579642575</v>
      </c>
      <c r="Z3" s="34">
        <f>AA3*0.9</f>
        <v>0.62861941982571279</v>
      </c>
      <c r="AA3" s="35">
        <f>L3</f>
        <v>0.69846602202856978</v>
      </c>
      <c r="AB3" s="36">
        <f>MIN(100%,AA3*1.3)</f>
        <v>0.90800582863714074</v>
      </c>
      <c r="AC3" s="34">
        <f>AD3*0.9</f>
        <v>0.6537145648692847</v>
      </c>
      <c r="AD3" s="35">
        <f>M3</f>
        <v>0.72634951652142743</v>
      </c>
      <c r="AE3" s="36">
        <f>MIN(100%,AD3*1.3)</f>
        <v>0.94425437147785574</v>
      </c>
      <c r="AF3" s="34">
        <f>AG3*0.9</f>
        <v>0.67880970991285661</v>
      </c>
      <c r="AG3" s="35">
        <f>N3</f>
        <v>0.75423301101428508</v>
      </c>
      <c r="AH3" s="36">
        <f>MIN(100%,AG3*1.3)</f>
        <v>0.98050291431857062</v>
      </c>
      <c r="AI3" s="34">
        <f>AJ3*0.9</f>
        <v>0.70390485495642852</v>
      </c>
      <c r="AJ3" s="35">
        <f>O3</f>
        <v>0.78211650550714273</v>
      </c>
      <c r="AK3" s="36">
        <f>MIN(100%,AJ3*1.3)</f>
        <v>1</v>
      </c>
      <c r="AL3" s="34">
        <f>AM3*0.9</f>
        <v>0.72900000000000031</v>
      </c>
      <c r="AM3" s="35">
        <f>P3</f>
        <v>0.81000000000000039</v>
      </c>
      <c r="AN3" s="36">
        <f>MIN(100%,AM3*1.3)</f>
        <v>1</v>
      </c>
      <c r="AO3" s="55" t="s">
        <v>31</v>
      </c>
      <c r="AP3" s="58" t="s">
        <v>110</v>
      </c>
    </row>
    <row r="4" spans="1:42" ht="14.25" thickTop="1" thickBot="1" x14ac:dyDescent="0.25">
      <c r="A4" s="64" t="s">
        <v>37</v>
      </c>
      <c r="B4" s="64" t="s">
        <v>48</v>
      </c>
      <c r="C4" s="70">
        <v>1.0336342277729689</v>
      </c>
      <c r="D4" s="70">
        <v>1.0176819296811119</v>
      </c>
      <c r="E4" s="70">
        <v>1.0180811207036977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8" t="s">
        <v>94</v>
      </c>
      <c r="AP4" s="68" t="s">
        <v>95</v>
      </c>
    </row>
    <row r="5" spans="1:42" s="106" customFormat="1" ht="14.25" thickTop="1" thickBot="1" x14ac:dyDescent="0.25">
      <c r="A5" s="100"/>
      <c r="B5" s="100"/>
      <c r="C5" s="105"/>
      <c r="D5" s="105"/>
      <c r="E5" s="105"/>
      <c r="F5" s="99"/>
      <c r="G5" s="99"/>
      <c r="H5" s="89"/>
      <c r="I5" s="89"/>
      <c r="J5" s="89"/>
      <c r="K5" s="89"/>
      <c r="L5" s="89"/>
      <c r="M5" s="89"/>
      <c r="N5" s="89"/>
      <c r="O5" s="89"/>
      <c r="P5" s="89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102"/>
      <c r="AP5" s="102"/>
    </row>
    <row r="6" spans="1:42" ht="14.25" thickTop="1" thickBot="1" x14ac:dyDescent="0.25">
      <c r="A6" s="64" t="s">
        <v>25</v>
      </c>
      <c r="B6" s="64" t="s">
        <v>25</v>
      </c>
      <c r="C6" s="77">
        <v>0.73884011376282921</v>
      </c>
      <c r="D6" s="77">
        <v>0.67267988552739166</v>
      </c>
      <c r="E6" s="77">
        <v>0.59358201661508392</v>
      </c>
      <c r="F6" s="56">
        <f>AVERAGE(C6:E6)</f>
        <v>0.66836733863510167</v>
      </c>
      <c r="G6" s="57">
        <f>(81%-F6)/9</f>
        <v>1.5736962373877599E-2</v>
      </c>
      <c r="H6" s="45">
        <f>F6+G6</f>
        <v>0.68410430100897923</v>
      </c>
      <c r="I6" s="46">
        <f>H6+G6</f>
        <v>0.69984126338285679</v>
      </c>
      <c r="J6" s="46">
        <f>I6+G6</f>
        <v>0.71557822575673435</v>
      </c>
      <c r="K6" s="46">
        <f>J6+G6</f>
        <v>0.73131518813061192</v>
      </c>
      <c r="L6" s="46">
        <f>K6+G6</f>
        <v>0.74705215050448948</v>
      </c>
      <c r="M6" s="46">
        <f>L6+G6</f>
        <v>0.76278911287836704</v>
      </c>
      <c r="N6" s="46">
        <f>M6+G6</f>
        <v>0.7785260752522446</v>
      </c>
      <c r="O6" s="46">
        <f>N6+G6</f>
        <v>0.79426303762612216</v>
      </c>
      <c r="P6" s="46">
        <f>O6+G6</f>
        <v>0.80999999999999972</v>
      </c>
      <c r="Q6" s="37">
        <f>R6*0.9</f>
        <v>0.62985713704457114</v>
      </c>
      <c r="R6" s="38">
        <f>I6</f>
        <v>0.69984126338285679</v>
      </c>
      <c r="S6" s="36">
        <f>MIN(100%,R6*1.3)</f>
        <v>0.90979364239771388</v>
      </c>
      <c r="T6" s="37">
        <f>U6*0.9</f>
        <v>0.64402040318106091</v>
      </c>
      <c r="U6" s="38">
        <f>J6</f>
        <v>0.71557822575673435</v>
      </c>
      <c r="V6" s="36">
        <f>MIN(100%,U6*1.3)</f>
        <v>0.93025169348375469</v>
      </c>
      <c r="W6" s="37">
        <f>X6*0.9</f>
        <v>0.65818366931755079</v>
      </c>
      <c r="X6" s="38">
        <f>K6</f>
        <v>0.73131518813061192</v>
      </c>
      <c r="Y6" s="36">
        <f>MIN(100%,X6*1.3)</f>
        <v>0.95070974456979551</v>
      </c>
      <c r="Z6" s="37">
        <f>AA6*0.9</f>
        <v>0.67234693545404056</v>
      </c>
      <c r="AA6" s="38">
        <f>L6</f>
        <v>0.74705215050448948</v>
      </c>
      <c r="AB6" s="36">
        <f>MIN(100%,AA6*1.3)</f>
        <v>0.97116779565583633</v>
      </c>
      <c r="AC6" s="37">
        <f>AD6*0.9</f>
        <v>0.68651020159053033</v>
      </c>
      <c r="AD6" s="38">
        <f>M6</f>
        <v>0.76278911287836704</v>
      </c>
      <c r="AE6" s="36">
        <f>MIN(100%,AD6*1.3)</f>
        <v>0.99162584674187715</v>
      </c>
      <c r="AF6" s="37">
        <f>AG6*0.9</f>
        <v>0.70067346772702011</v>
      </c>
      <c r="AG6" s="38">
        <f>N6</f>
        <v>0.7785260752522446</v>
      </c>
      <c r="AH6" s="36">
        <f>MIN(100%,AG6*1.3)</f>
        <v>1</v>
      </c>
      <c r="AI6" s="37">
        <f>AJ6*0.9</f>
        <v>0.71483673386350999</v>
      </c>
      <c r="AJ6" s="38">
        <f>O6</f>
        <v>0.79426303762612216</v>
      </c>
      <c r="AK6" s="36">
        <f>MIN(100%,AJ6*1.3)</f>
        <v>1</v>
      </c>
      <c r="AL6" s="37">
        <f>AM6*0.9</f>
        <v>0.72899999999999976</v>
      </c>
      <c r="AM6" s="38">
        <f>P6</f>
        <v>0.80999999999999972</v>
      </c>
      <c r="AN6" s="36">
        <f>MIN(100%,AM6*1.3)</f>
        <v>1</v>
      </c>
      <c r="AO6" s="55" t="s">
        <v>31</v>
      </c>
      <c r="AP6" s="58" t="s">
        <v>110</v>
      </c>
    </row>
    <row r="7" spans="1:42" ht="14.25" thickTop="1" thickBot="1" x14ac:dyDescent="0.25">
      <c r="A7" s="64" t="s">
        <v>25</v>
      </c>
      <c r="B7" s="64" t="s">
        <v>26</v>
      </c>
      <c r="C7" s="70">
        <v>2.2919500432793374</v>
      </c>
      <c r="D7" s="70">
        <v>2.4994889615699099</v>
      </c>
      <c r="E7" s="70">
        <v>2.1805668675680079</v>
      </c>
      <c r="F7" s="63"/>
      <c r="G7" s="63"/>
      <c r="H7" s="54">
        <v>0.81</v>
      </c>
      <c r="I7" s="54">
        <v>0.81</v>
      </c>
      <c r="J7" s="54">
        <v>0.81</v>
      </c>
      <c r="K7" s="54">
        <v>0.81</v>
      </c>
      <c r="L7" s="54">
        <v>0.81</v>
      </c>
      <c r="M7" s="54">
        <v>0.81</v>
      </c>
      <c r="N7" s="54">
        <v>0.81</v>
      </c>
      <c r="O7" s="54">
        <v>0.81</v>
      </c>
      <c r="P7" s="54">
        <v>0.81</v>
      </c>
      <c r="Q7" s="37">
        <v>0.81</v>
      </c>
      <c r="R7" s="45">
        <v>0.81</v>
      </c>
      <c r="S7" s="36">
        <v>1</v>
      </c>
      <c r="T7" s="37">
        <v>0.81</v>
      </c>
      <c r="U7" s="45">
        <v>0.81</v>
      </c>
      <c r="V7" s="36">
        <v>1</v>
      </c>
      <c r="W7" s="37">
        <v>0.81</v>
      </c>
      <c r="X7" s="45">
        <v>0.81</v>
      </c>
      <c r="Y7" s="36">
        <v>1</v>
      </c>
      <c r="Z7" s="37">
        <v>0.81</v>
      </c>
      <c r="AA7" s="45">
        <v>0.81</v>
      </c>
      <c r="AB7" s="36">
        <v>1</v>
      </c>
      <c r="AC7" s="37">
        <v>0.81</v>
      </c>
      <c r="AD7" s="45">
        <v>0.81</v>
      </c>
      <c r="AE7" s="36">
        <v>1</v>
      </c>
      <c r="AF7" s="37">
        <v>0.81</v>
      </c>
      <c r="AG7" s="45">
        <v>0.81</v>
      </c>
      <c r="AH7" s="36">
        <v>1</v>
      </c>
      <c r="AI7" s="37">
        <v>0.81</v>
      </c>
      <c r="AJ7" s="45">
        <v>0.81</v>
      </c>
      <c r="AK7" s="36">
        <v>1</v>
      </c>
      <c r="AL7" s="37">
        <v>0.81</v>
      </c>
      <c r="AM7" s="45">
        <v>0.81</v>
      </c>
      <c r="AN7" s="36">
        <v>1</v>
      </c>
      <c r="AO7" s="68" t="s">
        <v>94</v>
      </c>
      <c r="AP7" s="68" t="s">
        <v>95</v>
      </c>
    </row>
    <row r="8" spans="1:42" s="106" customFormat="1" ht="14.25" thickTop="1" thickBot="1" x14ac:dyDescent="0.25">
      <c r="A8" s="100"/>
      <c r="B8" s="100"/>
      <c r="C8" s="105"/>
      <c r="D8" s="105"/>
      <c r="E8" s="105"/>
      <c r="F8" s="99"/>
      <c r="G8" s="99"/>
      <c r="H8" s="89"/>
      <c r="I8" s="89"/>
      <c r="J8" s="89"/>
      <c r="K8" s="89"/>
      <c r="L8" s="89"/>
      <c r="M8" s="89"/>
      <c r="N8" s="89"/>
      <c r="O8" s="89"/>
      <c r="P8" s="89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102"/>
      <c r="AP8" s="102"/>
    </row>
    <row r="9" spans="1:42" ht="14.25" thickTop="1" thickBot="1" x14ac:dyDescent="0.25">
      <c r="A9" s="64" t="s">
        <v>19</v>
      </c>
      <c r="B9" s="64" t="s">
        <v>66</v>
      </c>
      <c r="C9" s="70">
        <v>1.4516507975763571</v>
      </c>
      <c r="D9" s="70">
        <v>1.5786999182338513</v>
      </c>
      <c r="E9" s="70">
        <v>1.2988678937937774</v>
      </c>
      <c r="F9" s="63"/>
      <c r="G9" s="6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68" t="s">
        <v>94</v>
      </c>
      <c r="AP9" s="68" t="s">
        <v>95</v>
      </c>
    </row>
    <row r="10" spans="1:42" ht="14.25" thickTop="1" thickBot="1" x14ac:dyDescent="0.25">
      <c r="A10" s="64" t="s">
        <v>19</v>
      </c>
      <c r="B10" s="64" t="s">
        <v>22</v>
      </c>
      <c r="C10" s="70">
        <v>1.9923333745517497</v>
      </c>
      <c r="D10" s="70">
        <v>2.5124693376941947</v>
      </c>
      <c r="E10" s="70">
        <v>2.4621273823098226</v>
      </c>
      <c r="F10" s="63"/>
      <c r="G10" s="6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68" t="s">
        <v>94</v>
      </c>
      <c r="AP10" s="68" t="s">
        <v>95</v>
      </c>
    </row>
    <row r="11" spans="1:42" ht="14.25" thickTop="1" thickBot="1" x14ac:dyDescent="0.25">
      <c r="A11" s="64" t="s">
        <v>19</v>
      </c>
      <c r="B11" s="64" t="s">
        <v>20</v>
      </c>
      <c r="C11" s="70">
        <v>1.0158278718931619</v>
      </c>
      <c r="D11" s="70">
        <v>1.9224754701553557</v>
      </c>
      <c r="E11" s="70">
        <v>1.7226747027203126</v>
      </c>
      <c r="F11" s="63"/>
      <c r="G11" s="63"/>
      <c r="H11" s="54">
        <v>0.81</v>
      </c>
      <c r="I11" s="54">
        <v>0.81</v>
      </c>
      <c r="J11" s="54">
        <v>0.81</v>
      </c>
      <c r="K11" s="54">
        <v>0.81</v>
      </c>
      <c r="L11" s="54">
        <v>0.81</v>
      </c>
      <c r="M11" s="54">
        <v>0.81</v>
      </c>
      <c r="N11" s="54">
        <v>0.81</v>
      </c>
      <c r="O11" s="54">
        <v>0.81</v>
      </c>
      <c r="P11" s="54">
        <v>0.81</v>
      </c>
      <c r="Q11" s="37">
        <v>0.81</v>
      </c>
      <c r="R11" s="45">
        <v>0.81</v>
      </c>
      <c r="S11" s="36">
        <v>1</v>
      </c>
      <c r="T11" s="37">
        <v>0.81</v>
      </c>
      <c r="U11" s="45">
        <v>0.81</v>
      </c>
      <c r="V11" s="36">
        <v>1</v>
      </c>
      <c r="W11" s="37">
        <v>0.81</v>
      </c>
      <c r="X11" s="45">
        <v>0.81</v>
      </c>
      <c r="Y11" s="36">
        <v>1</v>
      </c>
      <c r="Z11" s="37">
        <v>0.81</v>
      </c>
      <c r="AA11" s="45">
        <v>0.81</v>
      </c>
      <c r="AB11" s="36">
        <v>1</v>
      </c>
      <c r="AC11" s="37">
        <v>0.81</v>
      </c>
      <c r="AD11" s="45">
        <v>0.81</v>
      </c>
      <c r="AE11" s="36">
        <v>1</v>
      </c>
      <c r="AF11" s="37">
        <v>0.81</v>
      </c>
      <c r="AG11" s="45">
        <v>0.81</v>
      </c>
      <c r="AH11" s="36">
        <v>1</v>
      </c>
      <c r="AI11" s="37">
        <v>0.81</v>
      </c>
      <c r="AJ11" s="45">
        <v>0.81</v>
      </c>
      <c r="AK11" s="36">
        <v>1</v>
      </c>
      <c r="AL11" s="37">
        <v>0.81</v>
      </c>
      <c r="AM11" s="45">
        <v>0.81</v>
      </c>
      <c r="AN11" s="36">
        <v>1</v>
      </c>
      <c r="AO11" s="68" t="s">
        <v>94</v>
      </c>
      <c r="AP11" s="68" t="s">
        <v>95</v>
      </c>
    </row>
    <row r="12" spans="1:42" ht="14.25" thickTop="1" thickBot="1" x14ac:dyDescent="0.25">
      <c r="A12" s="64" t="s">
        <v>19</v>
      </c>
      <c r="B12" s="64" t="s">
        <v>43</v>
      </c>
      <c r="C12" s="70">
        <v>0.80140966984048478</v>
      </c>
      <c r="D12" s="77">
        <v>0.79507358953393292</v>
      </c>
      <c r="E12" s="70">
        <v>1.5043573871966118</v>
      </c>
      <c r="F12" s="63"/>
      <c r="G12" s="6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68" t="s">
        <v>94</v>
      </c>
      <c r="AP12" s="68" t="s">
        <v>95</v>
      </c>
    </row>
    <row r="13" spans="1:42" ht="14.25" thickTop="1" thickBot="1" x14ac:dyDescent="0.25">
      <c r="A13" s="64" t="s">
        <v>19</v>
      </c>
      <c r="B13" s="64" t="s">
        <v>38</v>
      </c>
      <c r="C13" s="77">
        <v>0.77488561889452212</v>
      </c>
      <c r="D13" s="77">
        <v>0.71294971381847916</v>
      </c>
      <c r="E13" s="77">
        <v>0.62778954227072814</v>
      </c>
      <c r="F13" s="56">
        <f>AVERAGE(C13:E13)</f>
        <v>0.7052082916612431</v>
      </c>
      <c r="G13" s="57">
        <f>(81%-F13)/9</f>
        <v>1.1643523148750771E-2</v>
      </c>
      <c r="H13" s="45">
        <f>F13+G13</f>
        <v>0.71685181480999383</v>
      </c>
      <c r="I13" s="46">
        <f>H13+G13</f>
        <v>0.72849533795874455</v>
      </c>
      <c r="J13" s="46">
        <f>I13+G13</f>
        <v>0.74013886110749527</v>
      </c>
      <c r="K13" s="46">
        <f>J13+G13</f>
        <v>0.75178238425624599</v>
      </c>
      <c r="L13" s="46">
        <f>K13+G13</f>
        <v>0.76342590740499672</v>
      </c>
      <c r="M13" s="46">
        <f>L13+G13</f>
        <v>0.77506943055374744</v>
      </c>
      <c r="N13" s="46">
        <f>M13+G13</f>
        <v>0.78671295370249816</v>
      </c>
      <c r="O13" s="46">
        <f>N13+G13</f>
        <v>0.79835647685124889</v>
      </c>
      <c r="P13" s="46">
        <f>O13+G13</f>
        <v>0.80999999999999961</v>
      </c>
      <c r="Q13" s="37">
        <f>R13*0.9</f>
        <v>0.65564580416287011</v>
      </c>
      <c r="R13" s="38">
        <f>I13</f>
        <v>0.72849533795874455</v>
      </c>
      <c r="S13" s="36">
        <f>MIN(100%,R13*1.3)</f>
        <v>0.94704393934636799</v>
      </c>
      <c r="T13" s="37">
        <f>U13*0.9</f>
        <v>0.66612497499674572</v>
      </c>
      <c r="U13" s="38">
        <f>J13</f>
        <v>0.74013886110749527</v>
      </c>
      <c r="V13" s="36">
        <f>MIN(100%,U13*1.3)</f>
        <v>0.96218051943974392</v>
      </c>
      <c r="W13" s="37">
        <f>X13*0.9</f>
        <v>0.67660414583062145</v>
      </c>
      <c r="X13" s="38">
        <f>K13</f>
        <v>0.75178238425624599</v>
      </c>
      <c r="Y13" s="36">
        <f>MIN(100%,X13*1.3)</f>
        <v>0.97731709953311985</v>
      </c>
      <c r="Z13" s="37">
        <f>AA13*0.9</f>
        <v>0.68708331666449707</v>
      </c>
      <c r="AA13" s="38">
        <f>L13</f>
        <v>0.76342590740499672</v>
      </c>
      <c r="AB13" s="36">
        <f>MIN(100%,AA13*1.3)</f>
        <v>0.99245367962649578</v>
      </c>
      <c r="AC13" s="37">
        <f>AD13*0.9</f>
        <v>0.69756248749837269</v>
      </c>
      <c r="AD13" s="38">
        <f>M13</f>
        <v>0.77506943055374744</v>
      </c>
      <c r="AE13" s="36">
        <f>MIN(100%,AD13*1.3)</f>
        <v>1</v>
      </c>
      <c r="AF13" s="37">
        <f>AG13*0.9</f>
        <v>0.70804165833224841</v>
      </c>
      <c r="AG13" s="38">
        <f>N13</f>
        <v>0.78671295370249816</v>
      </c>
      <c r="AH13" s="36">
        <f>MIN(100%,AG13*1.3)</f>
        <v>1</v>
      </c>
      <c r="AI13" s="37">
        <f>AJ13*0.9</f>
        <v>0.71852082916612403</v>
      </c>
      <c r="AJ13" s="38">
        <f>O13</f>
        <v>0.79835647685124889</v>
      </c>
      <c r="AK13" s="36">
        <f>MIN(100%,AJ13*1.3)</f>
        <v>1</v>
      </c>
      <c r="AL13" s="37">
        <f>AM13*0.9</f>
        <v>0.72899999999999965</v>
      </c>
      <c r="AM13" s="38">
        <f>P13</f>
        <v>0.80999999999999961</v>
      </c>
      <c r="AN13" s="36">
        <f>MIN(100%,AM13*1.3)</f>
        <v>1</v>
      </c>
      <c r="AO13" s="55" t="s">
        <v>31</v>
      </c>
      <c r="AP13" s="58" t="s">
        <v>110</v>
      </c>
    </row>
    <row r="14" spans="1:42" ht="14.25" thickTop="1" thickBot="1" x14ac:dyDescent="0.25">
      <c r="A14" s="64" t="s">
        <v>19</v>
      </c>
      <c r="B14" s="64" t="s">
        <v>39</v>
      </c>
      <c r="C14" s="77">
        <v>0.75547174477556567</v>
      </c>
      <c r="D14" s="77">
        <v>0.73001839738348329</v>
      </c>
      <c r="E14" s="77">
        <v>0.52875061084867248</v>
      </c>
      <c r="F14" s="56">
        <f>AVERAGE(C14:E14)</f>
        <v>0.67141358433590714</v>
      </c>
      <c r="G14" s="57">
        <f>(81%-F14)/9</f>
        <v>1.5398490629343656E-2</v>
      </c>
      <c r="H14" s="45">
        <f>F14+G14</f>
        <v>0.68681207496525076</v>
      </c>
      <c r="I14" s="46">
        <f>H14+G14</f>
        <v>0.70221056559459438</v>
      </c>
      <c r="J14" s="46">
        <f>I14+G14</f>
        <v>0.717609056223938</v>
      </c>
      <c r="K14" s="46">
        <f>J14+G14</f>
        <v>0.73300754685328162</v>
      </c>
      <c r="L14" s="46">
        <f>K14+G14</f>
        <v>0.74840603748262524</v>
      </c>
      <c r="M14" s="46">
        <f>L14+G14</f>
        <v>0.76380452811196886</v>
      </c>
      <c r="N14" s="46">
        <f>M14+G14</f>
        <v>0.77920301874131248</v>
      </c>
      <c r="O14" s="46">
        <f>N14+G14</f>
        <v>0.7946015093706561</v>
      </c>
      <c r="P14" s="46">
        <f>O14+G14</f>
        <v>0.80999999999999972</v>
      </c>
      <c r="Q14" s="37">
        <f>R14*0.9</f>
        <v>0.63198950903513496</v>
      </c>
      <c r="R14" s="38">
        <f>I14</f>
        <v>0.70221056559459438</v>
      </c>
      <c r="S14" s="36">
        <f>MIN(100%,R14*1.3)</f>
        <v>0.91287373527297277</v>
      </c>
      <c r="T14" s="37">
        <f>U14*0.9</f>
        <v>0.64584815060154421</v>
      </c>
      <c r="U14" s="38">
        <f>J14</f>
        <v>0.717609056223938</v>
      </c>
      <c r="V14" s="36">
        <f>MIN(100%,U14*1.3)</f>
        <v>0.93289177309111948</v>
      </c>
      <c r="W14" s="37">
        <f>X14*0.9</f>
        <v>0.65970679216795347</v>
      </c>
      <c r="X14" s="38">
        <f>K14</f>
        <v>0.73300754685328162</v>
      </c>
      <c r="Y14" s="36">
        <f>MIN(100%,X14*1.3)</f>
        <v>0.95290981090926619</v>
      </c>
      <c r="Z14" s="37">
        <f>AA14*0.9</f>
        <v>0.67356543373436273</v>
      </c>
      <c r="AA14" s="38">
        <f>L14</f>
        <v>0.74840603748262524</v>
      </c>
      <c r="AB14" s="36">
        <f>MIN(100%,AA14*1.3)</f>
        <v>0.97292784872741289</v>
      </c>
      <c r="AC14" s="37">
        <f>AD14*0.9</f>
        <v>0.68742407530077199</v>
      </c>
      <c r="AD14" s="38">
        <f>M14</f>
        <v>0.76380452811196886</v>
      </c>
      <c r="AE14" s="36">
        <f>MIN(100%,AD14*1.3)</f>
        <v>0.9929458865455596</v>
      </c>
      <c r="AF14" s="37">
        <f>AG14*0.9</f>
        <v>0.70128271686718124</v>
      </c>
      <c r="AG14" s="38">
        <f>N14</f>
        <v>0.77920301874131248</v>
      </c>
      <c r="AH14" s="36">
        <f>MIN(100%,AG14*1.3)</f>
        <v>1</v>
      </c>
      <c r="AI14" s="37">
        <f>AJ14*0.9</f>
        <v>0.7151413584335905</v>
      </c>
      <c r="AJ14" s="38">
        <f>O14</f>
        <v>0.7946015093706561</v>
      </c>
      <c r="AK14" s="36">
        <f>MIN(100%,AJ14*1.3)</f>
        <v>1</v>
      </c>
      <c r="AL14" s="37">
        <f>AM14*0.9</f>
        <v>0.72899999999999976</v>
      </c>
      <c r="AM14" s="38">
        <f>P14</f>
        <v>0.80999999999999972</v>
      </c>
      <c r="AN14" s="36">
        <f>MIN(100%,AM14*1.3)</f>
        <v>1</v>
      </c>
      <c r="AO14" s="55" t="s">
        <v>31</v>
      </c>
      <c r="AP14" s="58" t="s">
        <v>110</v>
      </c>
    </row>
    <row r="15" spans="1:42" ht="14.25" thickTop="1" thickBot="1" x14ac:dyDescent="0.25">
      <c r="A15" s="64" t="s">
        <v>19</v>
      </c>
      <c r="B15" s="64" t="s">
        <v>27</v>
      </c>
      <c r="C15" s="77">
        <v>0.43872882403858043</v>
      </c>
      <c r="D15" s="70">
        <v>2.3927841373671299</v>
      </c>
      <c r="E15" s="70">
        <v>1.6269750773741651</v>
      </c>
      <c r="F15" s="63"/>
      <c r="G15" s="63"/>
      <c r="H15" s="54">
        <v>0.81</v>
      </c>
      <c r="I15" s="54">
        <v>0.81</v>
      </c>
      <c r="J15" s="54">
        <v>0.81</v>
      </c>
      <c r="K15" s="54">
        <v>0.81</v>
      </c>
      <c r="L15" s="54">
        <v>0.81</v>
      </c>
      <c r="M15" s="54">
        <v>0.81</v>
      </c>
      <c r="N15" s="54">
        <v>0.81</v>
      </c>
      <c r="O15" s="54">
        <v>0.81</v>
      </c>
      <c r="P15" s="54">
        <v>0.81</v>
      </c>
      <c r="Q15" s="37">
        <v>0.81</v>
      </c>
      <c r="R15" s="45">
        <v>0.81</v>
      </c>
      <c r="S15" s="36">
        <v>1</v>
      </c>
      <c r="T15" s="37">
        <v>0.81</v>
      </c>
      <c r="U15" s="45">
        <v>0.81</v>
      </c>
      <c r="V15" s="36">
        <v>1</v>
      </c>
      <c r="W15" s="37">
        <v>0.81</v>
      </c>
      <c r="X15" s="45">
        <v>0.81</v>
      </c>
      <c r="Y15" s="36">
        <v>1</v>
      </c>
      <c r="Z15" s="37">
        <v>0.81</v>
      </c>
      <c r="AA15" s="45">
        <v>0.81</v>
      </c>
      <c r="AB15" s="36">
        <v>1</v>
      </c>
      <c r="AC15" s="37">
        <v>0.81</v>
      </c>
      <c r="AD15" s="45">
        <v>0.81</v>
      </c>
      <c r="AE15" s="36">
        <v>1</v>
      </c>
      <c r="AF15" s="37">
        <v>0.81</v>
      </c>
      <c r="AG15" s="45">
        <v>0.81</v>
      </c>
      <c r="AH15" s="36">
        <v>1</v>
      </c>
      <c r="AI15" s="37">
        <v>0.81</v>
      </c>
      <c r="AJ15" s="45">
        <v>0.81</v>
      </c>
      <c r="AK15" s="36">
        <v>1</v>
      </c>
      <c r="AL15" s="37">
        <v>0.81</v>
      </c>
      <c r="AM15" s="45">
        <v>0.81</v>
      </c>
      <c r="AN15" s="36">
        <v>1</v>
      </c>
      <c r="AO15" s="68" t="s">
        <v>94</v>
      </c>
      <c r="AP15" s="68" t="s">
        <v>95</v>
      </c>
    </row>
    <row r="16" spans="1:42" ht="14.25" thickTop="1" thickBot="1" x14ac:dyDescent="0.25">
      <c r="A16" s="64" t="s">
        <v>19</v>
      </c>
      <c r="B16" s="64" t="s">
        <v>28</v>
      </c>
      <c r="C16" s="70">
        <v>3.3734388524792878</v>
      </c>
      <c r="D16" s="70">
        <v>3.2938982011447262</v>
      </c>
      <c r="E16" s="70">
        <v>2.3686268121843947</v>
      </c>
      <c r="F16" s="63"/>
      <c r="G16" s="63"/>
      <c r="H16" s="54">
        <v>0.81</v>
      </c>
      <c r="I16" s="54">
        <v>0.81</v>
      </c>
      <c r="J16" s="54">
        <v>0.81</v>
      </c>
      <c r="K16" s="54">
        <v>0.81</v>
      </c>
      <c r="L16" s="54">
        <v>0.81</v>
      </c>
      <c r="M16" s="54">
        <v>0.81</v>
      </c>
      <c r="N16" s="54">
        <v>0.81</v>
      </c>
      <c r="O16" s="54">
        <v>0.81</v>
      </c>
      <c r="P16" s="54">
        <v>0.81</v>
      </c>
      <c r="Q16" s="37">
        <v>0.81</v>
      </c>
      <c r="R16" s="45">
        <v>0.81</v>
      </c>
      <c r="S16" s="36">
        <v>1</v>
      </c>
      <c r="T16" s="37">
        <v>0.81</v>
      </c>
      <c r="U16" s="45">
        <v>0.81</v>
      </c>
      <c r="V16" s="36">
        <v>1</v>
      </c>
      <c r="W16" s="37">
        <v>0.81</v>
      </c>
      <c r="X16" s="45">
        <v>0.81</v>
      </c>
      <c r="Y16" s="36">
        <v>1</v>
      </c>
      <c r="Z16" s="37">
        <v>0.81</v>
      </c>
      <c r="AA16" s="45">
        <v>0.81</v>
      </c>
      <c r="AB16" s="36">
        <v>1</v>
      </c>
      <c r="AC16" s="37">
        <v>0.81</v>
      </c>
      <c r="AD16" s="45">
        <v>0.81</v>
      </c>
      <c r="AE16" s="36">
        <v>1</v>
      </c>
      <c r="AF16" s="37">
        <v>0.81</v>
      </c>
      <c r="AG16" s="45">
        <v>0.81</v>
      </c>
      <c r="AH16" s="36">
        <v>1</v>
      </c>
      <c r="AI16" s="37">
        <v>0.81</v>
      </c>
      <c r="AJ16" s="45">
        <v>0.81</v>
      </c>
      <c r="AK16" s="36">
        <v>1</v>
      </c>
      <c r="AL16" s="37">
        <v>0.81</v>
      </c>
      <c r="AM16" s="45">
        <v>0.81</v>
      </c>
      <c r="AN16" s="36">
        <v>1</v>
      </c>
      <c r="AO16" s="68" t="s">
        <v>94</v>
      </c>
      <c r="AP16" s="68" t="s">
        <v>95</v>
      </c>
    </row>
    <row r="17" spans="1:42" ht="14.25" thickTop="1" thickBot="1" x14ac:dyDescent="0.25">
      <c r="A17" s="64" t="s">
        <v>19</v>
      </c>
      <c r="B17" s="64" t="s">
        <v>24</v>
      </c>
      <c r="C17" s="70">
        <v>2.5413626808458019</v>
      </c>
      <c r="D17" s="70">
        <v>2.4874284546197876</v>
      </c>
      <c r="E17" s="70">
        <v>2.2475973285551394</v>
      </c>
      <c r="F17" s="63"/>
      <c r="G17" s="63"/>
      <c r="H17" s="54">
        <v>0.81</v>
      </c>
      <c r="I17" s="54">
        <v>0.81</v>
      </c>
      <c r="J17" s="54">
        <v>0.81</v>
      </c>
      <c r="K17" s="54">
        <v>0.81</v>
      </c>
      <c r="L17" s="54">
        <v>0.81</v>
      </c>
      <c r="M17" s="54">
        <v>0.81</v>
      </c>
      <c r="N17" s="54">
        <v>0.81</v>
      </c>
      <c r="O17" s="54">
        <v>0.81</v>
      </c>
      <c r="P17" s="54">
        <v>0.81</v>
      </c>
      <c r="Q17" s="37">
        <v>0.81</v>
      </c>
      <c r="R17" s="45">
        <v>0.81</v>
      </c>
      <c r="S17" s="36">
        <v>1</v>
      </c>
      <c r="T17" s="37">
        <v>0.81</v>
      </c>
      <c r="U17" s="45">
        <v>0.81</v>
      </c>
      <c r="V17" s="36">
        <v>1</v>
      </c>
      <c r="W17" s="37">
        <v>0.81</v>
      </c>
      <c r="X17" s="45">
        <v>0.81</v>
      </c>
      <c r="Y17" s="36">
        <v>1</v>
      </c>
      <c r="Z17" s="37">
        <v>0.81</v>
      </c>
      <c r="AA17" s="45">
        <v>0.81</v>
      </c>
      <c r="AB17" s="36">
        <v>1</v>
      </c>
      <c r="AC17" s="37">
        <v>0.81</v>
      </c>
      <c r="AD17" s="45">
        <v>0.81</v>
      </c>
      <c r="AE17" s="36">
        <v>1</v>
      </c>
      <c r="AF17" s="37">
        <v>0.81</v>
      </c>
      <c r="AG17" s="45">
        <v>0.81</v>
      </c>
      <c r="AH17" s="36">
        <v>1</v>
      </c>
      <c r="AI17" s="37">
        <v>0.81</v>
      </c>
      <c r="AJ17" s="45">
        <v>0.81</v>
      </c>
      <c r="AK17" s="36">
        <v>1</v>
      </c>
      <c r="AL17" s="37">
        <v>0.81</v>
      </c>
      <c r="AM17" s="45">
        <v>0.81</v>
      </c>
      <c r="AN17" s="36">
        <v>1</v>
      </c>
      <c r="AO17" s="68" t="s">
        <v>94</v>
      </c>
      <c r="AP17" s="68" t="s">
        <v>95</v>
      </c>
    </row>
    <row r="18" spans="1:42" s="106" customFormat="1" ht="14.25" thickTop="1" thickBot="1" x14ac:dyDescent="0.25">
      <c r="A18" s="100"/>
      <c r="B18" s="100"/>
      <c r="C18" s="105"/>
      <c r="D18" s="105"/>
      <c r="E18" s="105"/>
      <c r="F18" s="99"/>
      <c r="G18" s="99"/>
      <c r="H18" s="89"/>
      <c r="I18" s="89"/>
      <c r="J18" s="89"/>
      <c r="K18" s="89"/>
      <c r="L18" s="89"/>
      <c r="M18" s="89"/>
      <c r="N18" s="89"/>
      <c r="O18" s="89"/>
      <c r="P18" s="89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102"/>
      <c r="AP18" s="102"/>
    </row>
    <row r="19" spans="1:42" ht="14.25" thickTop="1" thickBot="1" x14ac:dyDescent="0.25">
      <c r="A19" s="64" t="s">
        <v>41</v>
      </c>
      <c r="B19" s="64" t="s">
        <v>41</v>
      </c>
      <c r="C19" s="70">
        <v>0.86917274638308395</v>
      </c>
      <c r="D19" s="77">
        <v>0.72373262469337696</v>
      </c>
      <c r="E19" s="77">
        <v>0.61940055383612969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8" t="s">
        <v>94</v>
      </c>
      <c r="AP19" s="68" t="s">
        <v>95</v>
      </c>
    </row>
    <row r="20" spans="1:42" ht="14.25" thickTop="1" thickBot="1" x14ac:dyDescent="0.25">
      <c r="A20" s="64" t="s">
        <v>41</v>
      </c>
      <c r="B20" s="64" t="s">
        <v>42</v>
      </c>
      <c r="C20" s="70">
        <v>1.0806232224557932</v>
      </c>
      <c r="D20" s="70">
        <v>1.3322260834014719</v>
      </c>
      <c r="E20" s="70">
        <v>1.5758674051148396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8" t="s">
        <v>94</v>
      </c>
      <c r="AP20" s="68" t="s">
        <v>95</v>
      </c>
    </row>
    <row r="21" spans="1:42" s="106" customFormat="1" ht="14.25" thickTop="1" thickBot="1" x14ac:dyDescent="0.25">
      <c r="A21" s="100"/>
      <c r="B21" s="100"/>
      <c r="C21" s="105"/>
      <c r="D21" s="105"/>
      <c r="E21" s="105"/>
      <c r="F21" s="99"/>
      <c r="G21" s="99"/>
      <c r="H21" s="89"/>
      <c r="I21" s="89"/>
      <c r="J21" s="89"/>
      <c r="K21" s="89"/>
      <c r="L21" s="89"/>
      <c r="M21" s="89"/>
      <c r="N21" s="89"/>
      <c r="O21" s="89"/>
      <c r="P21" s="89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102"/>
      <c r="AP21" s="102"/>
    </row>
    <row r="22" spans="1:42" ht="14.25" thickTop="1" thickBot="1" x14ac:dyDescent="0.25">
      <c r="A22" s="64" t="s">
        <v>23</v>
      </c>
      <c r="B22" s="64" t="s">
        <v>23</v>
      </c>
      <c r="C22" s="70">
        <v>1.1269939408927909</v>
      </c>
      <c r="D22" s="77">
        <v>0.56347097301717086</v>
      </c>
      <c r="E22" s="77">
        <v>0.49340283433784005</v>
      </c>
      <c r="F22" s="63"/>
      <c r="G22" s="63"/>
      <c r="H22" s="54">
        <v>0.81</v>
      </c>
      <c r="I22" s="54">
        <v>0.81</v>
      </c>
      <c r="J22" s="54">
        <v>0.81</v>
      </c>
      <c r="K22" s="54">
        <v>0.81</v>
      </c>
      <c r="L22" s="54">
        <v>0.81</v>
      </c>
      <c r="M22" s="54">
        <v>0.81</v>
      </c>
      <c r="N22" s="54">
        <v>0.81</v>
      </c>
      <c r="O22" s="54">
        <v>0.81</v>
      </c>
      <c r="P22" s="54">
        <v>0.81</v>
      </c>
      <c r="Q22" s="37">
        <v>0.81</v>
      </c>
      <c r="R22" s="45">
        <v>0.81</v>
      </c>
      <c r="S22" s="36">
        <v>1</v>
      </c>
      <c r="T22" s="37">
        <v>0.81</v>
      </c>
      <c r="U22" s="45">
        <v>0.81</v>
      </c>
      <c r="V22" s="36">
        <v>1</v>
      </c>
      <c r="W22" s="37">
        <v>0.81</v>
      </c>
      <c r="X22" s="45">
        <v>0.81</v>
      </c>
      <c r="Y22" s="36">
        <v>1</v>
      </c>
      <c r="Z22" s="37">
        <v>0.81</v>
      </c>
      <c r="AA22" s="45">
        <v>0.81</v>
      </c>
      <c r="AB22" s="36">
        <v>1</v>
      </c>
      <c r="AC22" s="37">
        <v>0.81</v>
      </c>
      <c r="AD22" s="45">
        <v>0.81</v>
      </c>
      <c r="AE22" s="36">
        <v>1</v>
      </c>
      <c r="AF22" s="37">
        <v>0.81</v>
      </c>
      <c r="AG22" s="45">
        <v>0.81</v>
      </c>
      <c r="AH22" s="36">
        <v>1</v>
      </c>
      <c r="AI22" s="37">
        <v>0.81</v>
      </c>
      <c r="AJ22" s="45">
        <v>0.81</v>
      </c>
      <c r="AK22" s="36">
        <v>1</v>
      </c>
      <c r="AL22" s="37">
        <v>0.81</v>
      </c>
      <c r="AM22" s="45">
        <v>0.81</v>
      </c>
      <c r="AN22" s="36">
        <v>1</v>
      </c>
      <c r="AO22" s="68" t="s">
        <v>94</v>
      </c>
      <c r="AP22" s="68" t="s">
        <v>95</v>
      </c>
    </row>
    <row r="23" spans="1:42" ht="14.25" thickTop="1" thickBot="1" x14ac:dyDescent="0.25">
      <c r="A23" s="64" t="s">
        <v>23</v>
      </c>
      <c r="B23" s="64" t="s">
        <v>46</v>
      </c>
      <c r="C23" s="70">
        <v>0.99913441325584273</v>
      </c>
      <c r="D23" s="70">
        <v>1.0038838920686837</v>
      </c>
      <c r="E23" s="70">
        <v>1.0032985828310801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8" t="s">
        <v>94</v>
      </c>
      <c r="AP23" s="68" t="s">
        <v>95</v>
      </c>
    </row>
    <row r="24" spans="1:42" s="106" customFormat="1" ht="14.25" thickTop="1" thickBot="1" x14ac:dyDescent="0.25">
      <c r="A24" s="100"/>
      <c r="B24" s="100"/>
      <c r="C24" s="105"/>
      <c r="D24" s="105"/>
      <c r="E24" s="105"/>
      <c r="F24" s="99"/>
      <c r="G24" s="99"/>
      <c r="H24" s="89"/>
      <c r="I24" s="89"/>
      <c r="J24" s="89"/>
      <c r="K24" s="89"/>
      <c r="L24" s="89"/>
      <c r="M24" s="89"/>
      <c r="N24" s="89"/>
      <c r="O24" s="89"/>
      <c r="P24" s="89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102"/>
      <c r="AP24" s="102"/>
    </row>
    <row r="25" spans="1:42" ht="14.25" thickTop="1" thickBot="1" x14ac:dyDescent="0.25">
      <c r="A25" s="64" t="s">
        <v>17</v>
      </c>
      <c r="B25" s="64" t="s">
        <v>44</v>
      </c>
      <c r="C25" s="70">
        <v>0.85458142698157535</v>
      </c>
      <c r="D25" s="77">
        <v>0.73819501226492235</v>
      </c>
      <c r="E25" s="77">
        <v>0.71762502036162246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8" t="s">
        <v>94</v>
      </c>
      <c r="AP25" s="68" t="s">
        <v>95</v>
      </c>
    </row>
    <row r="26" spans="1:42" ht="14.25" thickTop="1" thickBot="1" x14ac:dyDescent="0.25">
      <c r="A26" s="64" t="s">
        <v>17</v>
      </c>
      <c r="B26" s="64" t="s">
        <v>18</v>
      </c>
      <c r="C26" s="70">
        <v>1.1362062569556077</v>
      </c>
      <c r="D26" s="70">
        <v>1.3456152902698284</v>
      </c>
      <c r="E26" s="70">
        <v>1.3353151979149698</v>
      </c>
      <c r="F26" s="63"/>
      <c r="G26" s="63"/>
      <c r="H26" s="54">
        <v>0.81</v>
      </c>
      <c r="I26" s="54">
        <v>0.81</v>
      </c>
      <c r="J26" s="54">
        <v>0.81</v>
      </c>
      <c r="K26" s="54">
        <v>0.81</v>
      </c>
      <c r="L26" s="54">
        <v>0.81</v>
      </c>
      <c r="M26" s="54">
        <v>0.81</v>
      </c>
      <c r="N26" s="54">
        <v>0.81</v>
      </c>
      <c r="O26" s="54">
        <v>0.81</v>
      </c>
      <c r="P26" s="54">
        <v>0.81</v>
      </c>
      <c r="Q26" s="37">
        <v>0.81</v>
      </c>
      <c r="R26" s="45">
        <v>0.81</v>
      </c>
      <c r="S26" s="36">
        <v>1</v>
      </c>
      <c r="T26" s="37">
        <v>0.81</v>
      </c>
      <c r="U26" s="45">
        <v>0.81</v>
      </c>
      <c r="V26" s="36">
        <v>1</v>
      </c>
      <c r="W26" s="37">
        <v>0.81</v>
      </c>
      <c r="X26" s="45">
        <v>0.81</v>
      </c>
      <c r="Y26" s="36">
        <v>1</v>
      </c>
      <c r="Z26" s="37">
        <v>0.81</v>
      </c>
      <c r="AA26" s="45">
        <v>0.81</v>
      </c>
      <c r="AB26" s="36">
        <v>1</v>
      </c>
      <c r="AC26" s="37">
        <v>0.81</v>
      </c>
      <c r="AD26" s="45">
        <v>0.81</v>
      </c>
      <c r="AE26" s="36">
        <v>1</v>
      </c>
      <c r="AF26" s="37">
        <v>0.81</v>
      </c>
      <c r="AG26" s="45">
        <v>0.81</v>
      </c>
      <c r="AH26" s="36">
        <v>1</v>
      </c>
      <c r="AI26" s="37">
        <v>0.81</v>
      </c>
      <c r="AJ26" s="45">
        <v>0.81</v>
      </c>
      <c r="AK26" s="36">
        <v>1</v>
      </c>
      <c r="AL26" s="37">
        <v>0.81</v>
      </c>
      <c r="AM26" s="45">
        <v>0.81</v>
      </c>
      <c r="AN26" s="36">
        <v>1</v>
      </c>
      <c r="AO26" s="68" t="s">
        <v>94</v>
      </c>
      <c r="AP26" s="68" t="s">
        <v>95</v>
      </c>
    </row>
    <row r="27" spans="1:42" s="106" customFormat="1" ht="14.25" thickTop="1" thickBot="1" x14ac:dyDescent="0.25">
      <c r="A27" s="100"/>
      <c r="B27" s="100"/>
      <c r="C27" s="105"/>
      <c r="D27" s="105"/>
      <c r="E27" s="105"/>
      <c r="F27" s="99"/>
      <c r="G27" s="99"/>
      <c r="H27" s="89"/>
      <c r="I27" s="89"/>
      <c r="J27" s="89"/>
      <c r="K27" s="89"/>
      <c r="L27" s="89"/>
      <c r="M27" s="89"/>
      <c r="N27" s="89"/>
      <c r="O27" s="89"/>
      <c r="P27" s="89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102"/>
      <c r="AP27" s="102"/>
    </row>
    <row r="28" spans="1:42" ht="14.25" thickTop="1" thickBot="1" x14ac:dyDescent="0.25">
      <c r="A28" s="64" t="s">
        <v>40</v>
      </c>
      <c r="B28" s="64" t="s">
        <v>55</v>
      </c>
      <c r="C28" s="77">
        <v>0.58396191418325705</v>
      </c>
      <c r="D28" s="77">
        <v>0.55866721177432543</v>
      </c>
      <c r="E28" s="77">
        <v>0.53836129662811538</v>
      </c>
      <c r="F28" s="56">
        <f>AVERAGE(C28:E28)</f>
        <v>0.56033014086189936</v>
      </c>
      <c r="G28" s="57">
        <f>(81%-F28)/9</f>
        <v>2.7741095459788964E-2</v>
      </c>
      <c r="H28" s="45">
        <f>F28+G28</f>
        <v>0.58807123632168834</v>
      </c>
      <c r="I28" s="46">
        <f>H28+G28</f>
        <v>0.61581233178147732</v>
      </c>
      <c r="J28" s="46">
        <f>I28+G28</f>
        <v>0.6435534272412663</v>
      </c>
      <c r="K28" s="46">
        <f>J28+G28</f>
        <v>0.67129452270105527</v>
      </c>
      <c r="L28" s="46">
        <f>K28+G28</f>
        <v>0.69903561816084425</v>
      </c>
      <c r="M28" s="46">
        <f>L28+G28</f>
        <v>0.72677671362063323</v>
      </c>
      <c r="N28" s="46">
        <f>M28+G28</f>
        <v>0.75451780908042221</v>
      </c>
      <c r="O28" s="46">
        <f>N28+G28</f>
        <v>0.78225890454021119</v>
      </c>
      <c r="P28" s="46">
        <f>O28+G28</f>
        <v>0.81000000000000016</v>
      </c>
      <c r="Q28" s="37">
        <f>R28*0.9</f>
        <v>0.55423109860332964</v>
      </c>
      <c r="R28" s="38">
        <f>I28</f>
        <v>0.61581233178147732</v>
      </c>
      <c r="S28" s="36">
        <f>MIN(100%,R28*1.3)</f>
        <v>0.80055603131592057</v>
      </c>
      <c r="T28" s="37">
        <f>U28*0.9</f>
        <v>0.57919808451713972</v>
      </c>
      <c r="U28" s="38">
        <f>J28</f>
        <v>0.6435534272412663</v>
      </c>
      <c r="V28" s="36">
        <f>MIN(100%,U28*1.3)</f>
        <v>0.83661945541364624</v>
      </c>
      <c r="W28" s="37">
        <f>X28*0.9</f>
        <v>0.6041650704309498</v>
      </c>
      <c r="X28" s="38">
        <f>K28</f>
        <v>0.67129452270105527</v>
      </c>
      <c r="Y28" s="36">
        <f>MIN(100%,X28*1.3)</f>
        <v>0.87268287951137191</v>
      </c>
      <c r="Z28" s="37">
        <f>AA28*0.9</f>
        <v>0.62913205634475988</v>
      </c>
      <c r="AA28" s="38">
        <f>L28</f>
        <v>0.69903561816084425</v>
      </c>
      <c r="AB28" s="36">
        <f>MIN(100%,AA28*1.3)</f>
        <v>0.90874630360909758</v>
      </c>
      <c r="AC28" s="37">
        <f>AD28*0.9</f>
        <v>0.65409904225856996</v>
      </c>
      <c r="AD28" s="38">
        <f>M28</f>
        <v>0.72677671362063323</v>
      </c>
      <c r="AE28" s="36">
        <f>MIN(100%,AD28*1.3)</f>
        <v>0.94480972770682325</v>
      </c>
      <c r="AF28" s="37">
        <f>AG28*0.9</f>
        <v>0.67906602817238004</v>
      </c>
      <c r="AG28" s="38">
        <f>N28</f>
        <v>0.75451780908042221</v>
      </c>
      <c r="AH28" s="36">
        <f>MIN(100%,AG28*1.3)</f>
        <v>0.98087315180454893</v>
      </c>
      <c r="AI28" s="37">
        <f>AJ28*0.9</f>
        <v>0.70403301408619012</v>
      </c>
      <c r="AJ28" s="38">
        <f>O28</f>
        <v>0.78225890454021119</v>
      </c>
      <c r="AK28" s="36">
        <f>MIN(100%,AJ28*1.3)</f>
        <v>1</v>
      </c>
      <c r="AL28" s="37">
        <f>AM28*0.9</f>
        <v>0.7290000000000002</v>
      </c>
      <c r="AM28" s="38">
        <f>P28</f>
        <v>0.81000000000000016</v>
      </c>
      <c r="AN28" s="36">
        <f>MIN(100%,AM28*1.3)</f>
        <v>1</v>
      </c>
      <c r="AO28" s="55" t="s">
        <v>31</v>
      </c>
      <c r="AP28" s="58" t="s">
        <v>110</v>
      </c>
    </row>
    <row r="29" spans="1:42" ht="14.25" thickTop="1" thickBot="1" x14ac:dyDescent="0.25">
      <c r="A29" s="64" t="s">
        <v>40</v>
      </c>
      <c r="B29" s="64" t="s">
        <v>47</v>
      </c>
      <c r="C29" s="70">
        <v>1.0012983801162358</v>
      </c>
      <c r="D29" s="70">
        <v>1.0071545380212592</v>
      </c>
      <c r="E29" s="70">
        <v>1.0067600586414724</v>
      </c>
      <c r="F29" s="63"/>
      <c r="G29" s="63"/>
      <c r="H29" s="54">
        <v>0.81</v>
      </c>
      <c r="I29" s="54">
        <v>0.81</v>
      </c>
      <c r="J29" s="54">
        <v>0.81</v>
      </c>
      <c r="K29" s="54">
        <v>0.81</v>
      </c>
      <c r="L29" s="54">
        <v>0.81</v>
      </c>
      <c r="M29" s="54">
        <v>0.81</v>
      </c>
      <c r="N29" s="54">
        <v>0.81</v>
      </c>
      <c r="O29" s="54">
        <v>0.81</v>
      </c>
      <c r="P29" s="54">
        <v>0.81</v>
      </c>
      <c r="Q29" s="37">
        <v>0.81</v>
      </c>
      <c r="R29" s="45">
        <v>0.81</v>
      </c>
      <c r="S29" s="36">
        <v>1</v>
      </c>
      <c r="T29" s="37">
        <v>0.81</v>
      </c>
      <c r="U29" s="45">
        <v>0.81</v>
      </c>
      <c r="V29" s="36">
        <v>1</v>
      </c>
      <c r="W29" s="37">
        <v>0.81</v>
      </c>
      <c r="X29" s="45">
        <v>0.81</v>
      </c>
      <c r="Y29" s="36">
        <v>1</v>
      </c>
      <c r="Z29" s="37">
        <v>0.81</v>
      </c>
      <c r="AA29" s="45">
        <v>0.81</v>
      </c>
      <c r="AB29" s="36">
        <v>1</v>
      </c>
      <c r="AC29" s="37">
        <v>0.81</v>
      </c>
      <c r="AD29" s="45">
        <v>0.81</v>
      </c>
      <c r="AE29" s="36">
        <v>1</v>
      </c>
      <c r="AF29" s="37">
        <v>0.81</v>
      </c>
      <c r="AG29" s="45">
        <v>0.81</v>
      </c>
      <c r="AH29" s="36">
        <v>1</v>
      </c>
      <c r="AI29" s="37">
        <v>0.81</v>
      </c>
      <c r="AJ29" s="45">
        <v>0.81</v>
      </c>
      <c r="AK29" s="36">
        <v>1</v>
      </c>
      <c r="AL29" s="37">
        <v>0.81</v>
      </c>
      <c r="AM29" s="45">
        <v>0.81</v>
      </c>
      <c r="AN29" s="36">
        <v>1</v>
      </c>
      <c r="AO29" s="68" t="s">
        <v>94</v>
      </c>
      <c r="AP29" s="68" t="s">
        <v>95</v>
      </c>
    </row>
    <row r="30" spans="1:42" s="106" customFormat="1" ht="14.25" thickTop="1" thickBot="1" x14ac:dyDescent="0.25">
      <c r="A30" s="100"/>
      <c r="B30" s="100"/>
      <c r="C30" s="105"/>
      <c r="D30" s="105"/>
      <c r="E30" s="105"/>
      <c r="F30" s="99"/>
      <c r="G30" s="99"/>
      <c r="H30" s="89"/>
      <c r="I30" s="89"/>
      <c r="J30" s="89"/>
      <c r="K30" s="89"/>
      <c r="L30" s="89"/>
      <c r="M30" s="89"/>
      <c r="N30" s="89"/>
      <c r="O30" s="89"/>
      <c r="P30" s="89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102"/>
      <c r="AP30" s="102"/>
    </row>
    <row r="31" spans="1:42" ht="14.25" thickTop="1" thickBot="1" x14ac:dyDescent="0.25">
      <c r="A31" s="64" t="s">
        <v>21</v>
      </c>
      <c r="B31" s="64" t="s">
        <v>21</v>
      </c>
      <c r="C31" s="70">
        <v>2.1747248670706072</v>
      </c>
      <c r="D31" s="70">
        <v>2.2387571545380212</v>
      </c>
      <c r="E31" s="70">
        <v>2.0192213715588858</v>
      </c>
      <c r="F31" s="63"/>
      <c r="G31" s="63"/>
      <c r="H31" s="54">
        <v>0.81</v>
      </c>
      <c r="I31" s="54">
        <v>0.81</v>
      </c>
      <c r="J31" s="54">
        <v>0.81</v>
      </c>
      <c r="K31" s="54">
        <v>0.81</v>
      </c>
      <c r="L31" s="54">
        <v>0.81</v>
      </c>
      <c r="M31" s="54">
        <v>0.81</v>
      </c>
      <c r="N31" s="54">
        <v>0.81</v>
      </c>
      <c r="O31" s="54">
        <v>0.81</v>
      </c>
      <c r="P31" s="54">
        <v>0.81</v>
      </c>
      <c r="Q31" s="37">
        <v>0.81</v>
      </c>
      <c r="R31" s="45">
        <v>0.81</v>
      </c>
      <c r="S31" s="36">
        <v>1</v>
      </c>
      <c r="T31" s="37">
        <v>0.81</v>
      </c>
      <c r="U31" s="45">
        <v>0.81</v>
      </c>
      <c r="V31" s="36">
        <v>1</v>
      </c>
      <c r="W31" s="37">
        <v>0.81</v>
      </c>
      <c r="X31" s="45">
        <v>0.81</v>
      </c>
      <c r="Y31" s="36">
        <v>1</v>
      </c>
      <c r="Z31" s="37">
        <v>0.81</v>
      </c>
      <c r="AA31" s="45">
        <v>0.81</v>
      </c>
      <c r="AB31" s="36">
        <v>1</v>
      </c>
      <c r="AC31" s="37">
        <v>0.81</v>
      </c>
      <c r="AD31" s="45">
        <v>0.81</v>
      </c>
      <c r="AE31" s="36">
        <v>1</v>
      </c>
      <c r="AF31" s="37">
        <v>0.81</v>
      </c>
      <c r="AG31" s="45">
        <v>0.81</v>
      </c>
      <c r="AH31" s="36">
        <v>1</v>
      </c>
      <c r="AI31" s="37">
        <v>0.81</v>
      </c>
      <c r="AJ31" s="45">
        <v>0.81</v>
      </c>
      <c r="AK31" s="36">
        <v>1</v>
      </c>
      <c r="AL31" s="37">
        <v>0.81</v>
      </c>
      <c r="AM31" s="45">
        <v>0.81</v>
      </c>
      <c r="AN31" s="36">
        <v>1</v>
      </c>
      <c r="AO31" s="68" t="s">
        <v>94</v>
      </c>
      <c r="AP31" s="68" t="s">
        <v>95</v>
      </c>
    </row>
    <row r="32" spans="1:42" ht="14.25" thickTop="1" thickBot="1" x14ac:dyDescent="0.25">
      <c r="A32" s="64" t="s">
        <v>21</v>
      </c>
      <c r="B32" s="64" t="s">
        <v>45</v>
      </c>
      <c r="C32" s="70">
        <v>0.99338444416965499</v>
      </c>
      <c r="D32" s="70">
        <v>0.97976287816843821</v>
      </c>
      <c r="E32" s="70">
        <v>0.97670630395829938</v>
      </c>
      <c r="F32" s="63"/>
      <c r="G32" s="63"/>
      <c r="H32" s="54">
        <v>0.81</v>
      </c>
      <c r="I32" s="54">
        <v>0.81</v>
      </c>
      <c r="J32" s="54">
        <v>0.81</v>
      </c>
      <c r="K32" s="54">
        <v>0.81</v>
      </c>
      <c r="L32" s="54">
        <v>0.81</v>
      </c>
      <c r="M32" s="54">
        <v>0.81</v>
      </c>
      <c r="N32" s="54">
        <v>0.81</v>
      </c>
      <c r="O32" s="54">
        <v>0.81</v>
      </c>
      <c r="P32" s="54">
        <v>0.81</v>
      </c>
      <c r="Q32" s="37">
        <v>0.81</v>
      </c>
      <c r="R32" s="45">
        <v>0.81</v>
      </c>
      <c r="S32" s="36">
        <v>1</v>
      </c>
      <c r="T32" s="37">
        <v>0.81</v>
      </c>
      <c r="U32" s="45">
        <v>0.81</v>
      </c>
      <c r="V32" s="36">
        <v>1</v>
      </c>
      <c r="W32" s="37">
        <v>0.81</v>
      </c>
      <c r="X32" s="45">
        <v>0.81</v>
      </c>
      <c r="Y32" s="36">
        <v>1</v>
      </c>
      <c r="Z32" s="37">
        <v>0.81</v>
      </c>
      <c r="AA32" s="45">
        <v>0.81</v>
      </c>
      <c r="AB32" s="36">
        <v>1</v>
      </c>
      <c r="AC32" s="37">
        <v>0.81</v>
      </c>
      <c r="AD32" s="45">
        <v>0.81</v>
      </c>
      <c r="AE32" s="36">
        <v>1</v>
      </c>
      <c r="AF32" s="37">
        <v>0.81</v>
      </c>
      <c r="AG32" s="45">
        <v>0.81</v>
      </c>
      <c r="AH32" s="36">
        <v>1</v>
      </c>
      <c r="AI32" s="37">
        <v>0.81</v>
      </c>
      <c r="AJ32" s="45">
        <v>0.81</v>
      </c>
      <c r="AK32" s="36">
        <v>1</v>
      </c>
      <c r="AL32" s="37">
        <v>0.81</v>
      </c>
      <c r="AM32" s="45">
        <v>0.81</v>
      </c>
      <c r="AN32" s="36">
        <v>1</v>
      </c>
      <c r="AO32" s="68" t="s">
        <v>94</v>
      </c>
      <c r="AP32" s="68" t="s">
        <v>95</v>
      </c>
    </row>
    <row r="33" spans="1:42" ht="13.5" thickTop="1" x14ac:dyDescent="0.2">
      <c r="A33" s="104" t="s">
        <v>51</v>
      </c>
      <c r="B33" s="104" t="s">
        <v>64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2" x14ac:dyDescent="0.2">
      <c r="A34" s="104" t="s">
        <v>53</v>
      </c>
      <c r="B34" s="104" t="s">
        <v>65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</sheetData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9 AO3 AO6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0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9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1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90" zoomScaleNormal="90" workbookViewId="0"/>
  </sheetViews>
  <sheetFormatPr defaultRowHeight="15" x14ac:dyDescent="0.25"/>
  <cols>
    <col min="6" max="8" width="8.7109375" style="3"/>
    <col min="11" max="13" width="8.7109375" style="3"/>
    <col min="16" max="17" width="8.7109375" style="3"/>
  </cols>
  <sheetData>
    <row r="1" spans="1:17" x14ac:dyDescent="0.25">
      <c r="A1" s="1"/>
      <c r="B1" s="1"/>
      <c r="C1" s="116" t="s">
        <v>36</v>
      </c>
      <c r="D1" s="116"/>
      <c r="E1" s="116"/>
      <c r="F1" s="116"/>
      <c r="G1" s="116"/>
      <c r="H1" s="116" t="s">
        <v>0</v>
      </c>
      <c r="I1" s="116"/>
      <c r="J1" s="116"/>
      <c r="K1" s="116"/>
      <c r="L1" s="116"/>
      <c r="M1" s="116" t="s">
        <v>32</v>
      </c>
      <c r="N1" s="116"/>
      <c r="O1" s="116"/>
      <c r="P1" s="116"/>
      <c r="Q1" s="11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20494</v>
      </c>
      <c r="D3" s="2">
        <v>84</v>
      </c>
      <c r="E3" s="2">
        <v>20494</v>
      </c>
      <c r="F3" s="26">
        <v>0.6335476690985532</v>
      </c>
      <c r="G3" s="2">
        <v>1</v>
      </c>
      <c r="H3" s="2">
        <v>21440</v>
      </c>
      <c r="I3" s="2">
        <v>86</v>
      </c>
      <c r="J3" s="2">
        <v>21440</v>
      </c>
      <c r="K3" s="26">
        <v>0.54783319705641864</v>
      </c>
      <c r="L3" s="2">
        <v>1</v>
      </c>
      <c r="M3" s="2">
        <v>24348</v>
      </c>
      <c r="N3" s="2">
        <v>108</v>
      </c>
      <c r="O3" s="2">
        <v>24348</v>
      </c>
      <c r="P3" s="26">
        <v>0.49576478253787259</v>
      </c>
      <c r="Q3" s="2">
        <v>1</v>
      </c>
    </row>
    <row r="4" spans="1:17" x14ac:dyDescent="0.25">
      <c r="A4" s="2" t="s">
        <v>37</v>
      </c>
      <c r="B4" s="2" t="s">
        <v>48</v>
      </c>
      <c r="C4" s="2">
        <v>33436</v>
      </c>
      <c r="D4" s="2">
        <v>2024</v>
      </c>
      <c r="E4" s="2">
        <v>33436</v>
      </c>
      <c r="F4" s="26">
        <v>1.0336342277729689</v>
      </c>
      <c r="G4" s="2">
        <v>0</v>
      </c>
      <c r="H4" s="2">
        <v>39828</v>
      </c>
      <c r="I4" s="2">
        <v>2639</v>
      </c>
      <c r="J4" s="2">
        <v>39828</v>
      </c>
      <c r="K4" s="26">
        <v>1.0176819296811119</v>
      </c>
      <c r="L4" s="2">
        <v>0</v>
      </c>
      <c r="M4" s="2">
        <v>50000</v>
      </c>
      <c r="N4" s="2">
        <v>3355</v>
      </c>
      <c r="O4" s="2">
        <v>50000</v>
      </c>
      <c r="P4" s="26">
        <v>1.0180811207036977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23900</v>
      </c>
      <c r="D5" s="2">
        <v>1326</v>
      </c>
      <c r="E5" s="2">
        <v>23900</v>
      </c>
      <c r="F5" s="26">
        <v>0.73884011376282921</v>
      </c>
      <c r="G5" s="2">
        <v>1</v>
      </c>
      <c r="H5" s="2">
        <v>26326</v>
      </c>
      <c r="I5" s="2">
        <v>1472</v>
      </c>
      <c r="J5" s="2">
        <v>26326</v>
      </c>
      <c r="K5" s="26">
        <v>0.67267988552739166</v>
      </c>
      <c r="L5" s="2">
        <v>1</v>
      </c>
      <c r="M5" s="2">
        <v>29152</v>
      </c>
      <c r="N5" s="2">
        <v>1844</v>
      </c>
      <c r="O5" s="2">
        <v>29152</v>
      </c>
      <c r="P5" s="26">
        <v>0.59358201661508392</v>
      </c>
      <c r="Q5" s="2">
        <v>1</v>
      </c>
    </row>
    <row r="6" spans="1:17" x14ac:dyDescent="0.25">
      <c r="A6" s="2" t="s">
        <v>25</v>
      </c>
      <c r="B6" s="2" t="s">
        <v>26</v>
      </c>
      <c r="C6" s="2">
        <v>74140</v>
      </c>
      <c r="D6" s="2">
        <v>782</v>
      </c>
      <c r="E6" s="2">
        <v>74140</v>
      </c>
      <c r="F6" s="26">
        <v>2.2919500432793374</v>
      </c>
      <c r="G6" s="2">
        <v>0</v>
      </c>
      <c r="H6" s="2">
        <v>97820</v>
      </c>
      <c r="I6" s="2">
        <v>1253</v>
      </c>
      <c r="J6" s="2">
        <v>97820</v>
      </c>
      <c r="K6" s="26">
        <v>2.4994889615699099</v>
      </c>
      <c r="L6" s="2">
        <v>0</v>
      </c>
      <c r="M6" s="2">
        <v>107092</v>
      </c>
      <c r="N6" s="2">
        <v>1619</v>
      </c>
      <c r="O6" s="2">
        <v>107092</v>
      </c>
      <c r="P6" s="26">
        <v>2.1805668675680079</v>
      </c>
      <c r="Q6" s="2">
        <v>0</v>
      </c>
    </row>
    <row r="7" spans="1:17" x14ac:dyDescent="0.25">
      <c r="A7" s="2" t="s">
        <v>19</v>
      </c>
      <c r="B7" s="2" t="s">
        <v>75</v>
      </c>
      <c r="C7" s="2">
        <v>46958</v>
      </c>
      <c r="D7" s="2">
        <v>8</v>
      </c>
      <c r="E7" s="2">
        <v>46958</v>
      </c>
      <c r="F7" s="26">
        <v>1.4516507975763571</v>
      </c>
      <c r="G7" s="2">
        <v>0</v>
      </c>
      <c r="H7" s="2">
        <v>61784</v>
      </c>
      <c r="I7" s="2">
        <v>11</v>
      </c>
      <c r="J7" s="2">
        <v>61784</v>
      </c>
      <c r="K7" s="26">
        <v>1.5786999182338513</v>
      </c>
      <c r="L7" s="2">
        <v>0</v>
      </c>
      <c r="M7" s="2">
        <v>63790</v>
      </c>
      <c r="N7" s="2">
        <v>12</v>
      </c>
      <c r="O7" s="2">
        <v>63790</v>
      </c>
      <c r="P7" s="26">
        <v>1.2988678937937774</v>
      </c>
      <c r="Q7" s="2">
        <v>0</v>
      </c>
    </row>
    <row r="8" spans="1:17" x14ac:dyDescent="0.25">
      <c r="A8" s="2" t="s">
        <v>19</v>
      </c>
      <c r="B8" s="2" t="s">
        <v>22</v>
      </c>
      <c r="C8" s="2">
        <v>64448</v>
      </c>
      <c r="D8" s="2">
        <v>25</v>
      </c>
      <c r="E8" s="2">
        <v>64448</v>
      </c>
      <c r="F8" s="26">
        <v>1.9923333745517497</v>
      </c>
      <c r="G8" s="2">
        <v>0</v>
      </c>
      <c r="H8" s="2">
        <v>98328</v>
      </c>
      <c r="I8" s="2">
        <v>73</v>
      </c>
      <c r="J8" s="2">
        <v>98328</v>
      </c>
      <c r="K8" s="26">
        <v>2.5124693376941947</v>
      </c>
      <c r="L8" s="2">
        <v>0</v>
      </c>
      <c r="M8" s="2">
        <v>120920</v>
      </c>
      <c r="N8" s="2">
        <v>67</v>
      </c>
      <c r="O8" s="2">
        <v>120920</v>
      </c>
      <c r="P8" s="26">
        <v>2.4621273823098226</v>
      </c>
      <c r="Q8" s="2">
        <v>0</v>
      </c>
    </row>
    <row r="9" spans="1:17" x14ac:dyDescent="0.25">
      <c r="A9" s="2" t="s">
        <v>19</v>
      </c>
      <c r="B9" s="2" t="s">
        <v>20</v>
      </c>
      <c r="C9" s="2">
        <v>32860</v>
      </c>
      <c r="D9" s="2">
        <v>73</v>
      </c>
      <c r="E9" s="2">
        <v>32860</v>
      </c>
      <c r="F9" s="26">
        <v>1.0158278718931619</v>
      </c>
      <c r="G9" s="2">
        <v>0</v>
      </c>
      <c r="H9" s="2">
        <v>75238</v>
      </c>
      <c r="I9" s="2">
        <v>60</v>
      </c>
      <c r="J9" s="2">
        <v>75238</v>
      </c>
      <c r="K9" s="26">
        <v>1.9224754701553557</v>
      </c>
      <c r="L9" s="2">
        <v>0</v>
      </c>
      <c r="M9" s="2">
        <v>84604</v>
      </c>
      <c r="N9" s="2">
        <v>75</v>
      </c>
      <c r="O9" s="2">
        <v>84604</v>
      </c>
      <c r="P9" s="26">
        <v>1.7226747027203126</v>
      </c>
      <c r="Q9" s="2">
        <v>0</v>
      </c>
    </row>
    <row r="10" spans="1:17" x14ac:dyDescent="0.25">
      <c r="A10" s="2" t="s">
        <v>19</v>
      </c>
      <c r="B10" s="2" t="s">
        <v>43</v>
      </c>
      <c r="C10" s="2">
        <v>25924</v>
      </c>
      <c r="D10" s="2">
        <v>38</v>
      </c>
      <c r="E10" s="2">
        <v>25924</v>
      </c>
      <c r="F10" s="26">
        <v>0.80140966984048478</v>
      </c>
      <c r="G10" s="2">
        <v>0</v>
      </c>
      <c r="H10" s="2">
        <v>31116</v>
      </c>
      <c r="I10" s="2">
        <v>57</v>
      </c>
      <c r="J10" s="2">
        <v>31116</v>
      </c>
      <c r="K10" s="26">
        <v>0.79507358953393292</v>
      </c>
      <c r="L10" s="2">
        <v>1</v>
      </c>
      <c r="M10" s="2">
        <v>73882</v>
      </c>
      <c r="N10" s="2">
        <v>74</v>
      </c>
      <c r="O10" s="2">
        <v>73882</v>
      </c>
      <c r="P10" s="26">
        <v>1.5043573871966118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25066</v>
      </c>
      <c r="D11" s="2">
        <v>1320</v>
      </c>
      <c r="E11" s="2">
        <v>25066</v>
      </c>
      <c r="F11" s="26">
        <v>0.77488561889452212</v>
      </c>
      <c r="G11" s="2">
        <v>1</v>
      </c>
      <c r="H11" s="2">
        <v>27902</v>
      </c>
      <c r="I11" s="2">
        <v>1598</v>
      </c>
      <c r="J11" s="2">
        <v>27902</v>
      </c>
      <c r="K11" s="26">
        <v>0.71294971381847916</v>
      </c>
      <c r="L11" s="2">
        <v>1</v>
      </c>
      <c r="M11" s="2">
        <v>30832</v>
      </c>
      <c r="N11" s="2">
        <v>2031</v>
      </c>
      <c r="O11" s="2">
        <v>30832</v>
      </c>
      <c r="P11" s="26">
        <v>0.62778954227072814</v>
      </c>
      <c r="Q11" s="2">
        <v>1</v>
      </c>
    </row>
    <row r="12" spans="1:17" x14ac:dyDescent="0.25">
      <c r="A12" s="2" t="s">
        <v>19</v>
      </c>
      <c r="B12" s="2" t="s">
        <v>27</v>
      </c>
      <c r="C12" s="2">
        <v>14192</v>
      </c>
      <c r="D12" s="2">
        <v>11</v>
      </c>
      <c r="E12" s="2">
        <v>14192</v>
      </c>
      <c r="F12" s="26">
        <v>0.43872882403858043</v>
      </c>
      <c r="G12" s="2">
        <v>1</v>
      </c>
      <c r="H12" s="2">
        <v>93644</v>
      </c>
      <c r="I12" s="2">
        <v>13</v>
      </c>
      <c r="J12" s="2">
        <v>93644</v>
      </c>
      <c r="K12" s="26">
        <v>2.3927841373671299</v>
      </c>
      <c r="L12" s="2">
        <v>0</v>
      </c>
      <c r="M12" s="2">
        <v>79904</v>
      </c>
      <c r="N12" s="2">
        <v>17</v>
      </c>
      <c r="O12" s="2">
        <v>79904</v>
      </c>
      <c r="P12" s="26">
        <v>1.6269750773741651</v>
      </c>
      <c r="Q12" s="2">
        <v>0</v>
      </c>
    </row>
    <row r="13" spans="1:17" x14ac:dyDescent="0.25">
      <c r="A13" s="2" t="s">
        <v>19</v>
      </c>
      <c r="B13" s="2" t="s">
        <v>39</v>
      </c>
      <c r="C13" s="2">
        <v>24438</v>
      </c>
      <c r="D13" s="2">
        <v>32</v>
      </c>
      <c r="E13" s="2">
        <v>24438</v>
      </c>
      <c r="F13" s="26">
        <v>0.75547174477556567</v>
      </c>
      <c r="G13" s="2">
        <v>1</v>
      </c>
      <c r="H13" s="2">
        <v>28570</v>
      </c>
      <c r="I13" s="2">
        <v>44</v>
      </c>
      <c r="J13" s="2">
        <v>28570</v>
      </c>
      <c r="K13" s="26">
        <v>0.73001839738348329</v>
      </c>
      <c r="L13" s="2">
        <v>1</v>
      </c>
      <c r="M13" s="2">
        <v>25968</v>
      </c>
      <c r="N13" s="2">
        <v>45</v>
      </c>
      <c r="O13" s="2">
        <v>25968</v>
      </c>
      <c r="P13" s="26">
        <v>0.52875061084867248</v>
      </c>
      <c r="Q13" s="2">
        <v>1</v>
      </c>
    </row>
    <row r="14" spans="1:17" x14ac:dyDescent="0.25">
      <c r="A14" s="2" t="s">
        <v>19</v>
      </c>
      <c r="B14" s="2" t="s">
        <v>28</v>
      </c>
      <c r="C14" s="2">
        <v>109124</v>
      </c>
      <c r="D14" s="2">
        <v>160</v>
      </c>
      <c r="E14" s="2">
        <v>109124</v>
      </c>
      <c r="F14" s="26">
        <v>3.3734388524792878</v>
      </c>
      <c r="G14" s="2">
        <v>0</v>
      </c>
      <c r="H14" s="2">
        <v>128910</v>
      </c>
      <c r="I14" s="2">
        <v>140</v>
      </c>
      <c r="J14" s="2">
        <v>128910</v>
      </c>
      <c r="K14" s="26">
        <v>3.2938982011447262</v>
      </c>
      <c r="L14" s="2">
        <v>0</v>
      </c>
      <c r="M14" s="2">
        <v>116328</v>
      </c>
      <c r="N14" s="2">
        <v>185</v>
      </c>
      <c r="O14" s="2">
        <v>116328</v>
      </c>
      <c r="P14" s="26">
        <v>2.3686268121843947</v>
      </c>
      <c r="Q14" s="2">
        <v>0</v>
      </c>
    </row>
    <row r="15" spans="1:17" x14ac:dyDescent="0.25">
      <c r="A15" s="2" t="s">
        <v>19</v>
      </c>
      <c r="B15" s="2" t="s">
        <v>24</v>
      </c>
      <c r="C15" s="2">
        <v>82208</v>
      </c>
      <c r="D15" s="2">
        <v>441</v>
      </c>
      <c r="E15" s="2">
        <v>82208</v>
      </c>
      <c r="F15" s="26">
        <v>2.5413626808458019</v>
      </c>
      <c r="G15" s="2">
        <v>0</v>
      </c>
      <c r="H15" s="2">
        <v>97348</v>
      </c>
      <c r="I15" s="2">
        <v>729</v>
      </c>
      <c r="J15" s="2">
        <v>97348</v>
      </c>
      <c r="K15" s="26">
        <v>2.4874284546197876</v>
      </c>
      <c r="L15" s="2">
        <v>0</v>
      </c>
      <c r="M15" s="2">
        <v>110384</v>
      </c>
      <c r="N15" s="2">
        <v>957</v>
      </c>
      <c r="O15" s="2">
        <v>110384</v>
      </c>
      <c r="P15" s="26">
        <v>2.2475973285551394</v>
      </c>
      <c r="Q15" s="2">
        <v>0</v>
      </c>
    </row>
    <row r="16" spans="1:17" x14ac:dyDescent="0.25">
      <c r="A16" s="2" t="s">
        <v>41</v>
      </c>
      <c r="B16" s="2" t="s">
        <v>41</v>
      </c>
      <c r="C16" s="2">
        <v>28116</v>
      </c>
      <c r="D16" s="2">
        <v>485</v>
      </c>
      <c r="E16" s="2">
        <v>28116</v>
      </c>
      <c r="F16" s="26">
        <v>0.86917274638308395</v>
      </c>
      <c r="G16" s="2">
        <v>0</v>
      </c>
      <c r="H16" s="2">
        <v>28324</v>
      </c>
      <c r="I16" s="2">
        <v>871</v>
      </c>
      <c r="J16" s="2">
        <v>28324</v>
      </c>
      <c r="K16" s="26">
        <v>0.72373262469337696</v>
      </c>
      <c r="L16" s="2">
        <v>1</v>
      </c>
      <c r="M16" s="2">
        <v>30420</v>
      </c>
      <c r="N16" s="2">
        <v>1247</v>
      </c>
      <c r="O16" s="2">
        <v>30420</v>
      </c>
      <c r="P16" s="26">
        <v>0.61940055383612969</v>
      </c>
      <c r="Q16" s="2">
        <v>1</v>
      </c>
    </row>
    <row r="17" spans="1:17" x14ac:dyDescent="0.25">
      <c r="A17" s="2" t="s">
        <v>41</v>
      </c>
      <c r="B17" s="2" t="s">
        <v>42</v>
      </c>
      <c r="C17" s="2">
        <v>34956</v>
      </c>
      <c r="D17" s="2">
        <v>1623</v>
      </c>
      <c r="E17" s="2">
        <v>34956</v>
      </c>
      <c r="F17" s="26">
        <v>1.0806232224557932</v>
      </c>
      <c r="G17" s="2">
        <v>0</v>
      </c>
      <c r="H17" s="2">
        <v>52138</v>
      </c>
      <c r="I17" s="2">
        <v>1854</v>
      </c>
      <c r="J17" s="2">
        <v>52138</v>
      </c>
      <c r="K17" s="26">
        <v>1.3322260834014719</v>
      </c>
      <c r="L17" s="2">
        <v>0</v>
      </c>
      <c r="M17" s="2">
        <v>77394</v>
      </c>
      <c r="N17" s="2">
        <v>2216</v>
      </c>
      <c r="O17" s="2">
        <v>77394</v>
      </c>
      <c r="P17" s="26">
        <v>1.5758674051148396</v>
      </c>
      <c r="Q17" s="2">
        <v>0</v>
      </c>
    </row>
    <row r="18" spans="1:17" x14ac:dyDescent="0.25">
      <c r="A18" s="2" t="s">
        <v>23</v>
      </c>
      <c r="B18" s="2" t="s">
        <v>23</v>
      </c>
      <c r="C18" s="2">
        <v>36456</v>
      </c>
      <c r="D18" s="2">
        <v>13</v>
      </c>
      <c r="E18" s="2">
        <v>36456</v>
      </c>
      <c r="F18" s="26">
        <v>1.1269939408927909</v>
      </c>
      <c r="G18" s="2">
        <v>0</v>
      </c>
      <c r="H18" s="2">
        <v>22052</v>
      </c>
      <c r="I18" s="2">
        <v>21</v>
      </c>
      <c r="J18" s="2">
        <v>22052</v>
      </c>
      <c r="K18" s="26">
        <v>0.56347097301717086</v>
      </c>
      <c r="L18" s="2">
        <v>1</v>
      </c>
      <c r="M18" s="2">
        <v>24232</v>
      </c>
      <c r="N18" s="2">
        <v>35</v>
      </c>
      <c r="O18" s="2">
        <v>24232</v>
      </c>
      <c r="P18" s="26">
        <v>0.49340283433784005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32320</v>
      </c>
      <c r="D19" s="2">
        <v>2095</v>
      </c>
      <c r="E19" s="2">
        <v>32320</v>
      </c>
      <c r="F19" s="26">
        <v>0.99913441325584273</v>
      </c>
      <c r="G19" s="2">
        <v>0</v>
      </c>
      <c r="H19" s="2">
        <v>39288</v>
      </c>
      <c r="I19" s="2">
        <v>2704</v>
      </c>
      <c r="J19" s="2">
        <v>39288</v>
      </c>
      <c r="K19" s="26">
        <v>1.0038838920686837</v>
      </c>
      <c r="L19" s="2">
        <v>0</v>
      </c>
      <c r="M19" s="2">
        <v>49274</v>
      </c>
      <c r="N19" s="2">
        <v>3428</v>
      </c>
      <c r="O19" s="2">
        <v>49274</v>
      </c>
      <c r="P19" s="26">
        <v>1.0032985828310801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27644</v>
      </c>
      <c r="D20" s="2">
        <v>950</v>
      </c>
      <c r="E20" s="2">
        <v>27644</v>
      </c>
      <c r="F20" s="26">
        <v>0.85458142698157535</v>
      </c>
      <c r="G20" s="2">
        <v>0</v>
      </c>
      <c r="H20" s="2">
        <v>28890</v>
      </c>
      <c r="I20" s="2">
        <v>1048</v>
      </c>
      <c r="J20" s="2">
        <v>28890</v>
      </c>
      <c r="K20" s="26">
        <v>0.73819501226492235</v>
      </c>
      <c r="L20" s="2">
        <v>1</v>
      </c>
      <c r="M20" s="2">
        <v>35244</v>
      </c>
      <c r="N20" s="2">
        <v>1436</v>
      </c>
      <c r="O20" s="2">
        <v>35244</v>
      </c>
      <c r="P20" s="26">
        <v>0.71762502036162246</v>
      </c>
      <c r="Q20" s="2">
        <v>1</v>
      </c>
    </row>
    <row r="21" spans="1:17" x14ac:dyDescent="0.25">
      <c r="A21" s="2" t="s">
        <v>17</v>
      </c>
      <c r="B21" s="2" t="s">
        <v>18</v>
      </c>
      <c r="C21" s="2">
        <v>36754</v>
      </c>
      <c r="D21" s="2">
        <v>1156</v>
      </c>
      <c r="E21" s="2">
        <v>36754</v>
      </c>
      <c r="F21" s="26">
        <v>1.1362062569556077</v>
      </c>
      <c r="G21" s="2">
        <v>0</v>
      </c>
      <c r="H21" s="2">
        <v>52662</v>
      </c>
      <c r="I21" s="2">
        <v>1670</v>
      </c>
      <c r="J21" s="2">
        <v>52662</v>
      </c>
      <c r="K21" s="26">
        <v>1.3456152902698284</v>
      </c>
      <c r="L21" s="2">
        <v>0</v>
      </c>
      <c r="M21" s="2">
        <v>65580</v>
      </c>
      <c r="N21" s="2">
        <v>2021</v>
      </c>
      <c r="O21" s="2">
        <v>65580</v>
      </c>
      <c r="P21" s="26">
        <v>1.3353151979149698</v>
      </c>
      <c r="Q21" s="2">
        <v>0</v>
      </c>
    </row>
    <row r="22" spans="1:17" x14ac:dyDescent="0.25">
      <c r="A22" s="2" t="s">
        <v>40</v>
      </c>
      <c r="B22" s="2" t="s">
        <v>40</v>
      </c>
      <c r="C22" s="2">
        <v>18890</v>
      </c>
      <c r="D22" s="2">
        <v>6</v>
      </c>
      <c r="E22" s="2">
        <v>18890</v>
      </c>
      <c r="F22" s="26">
        <v>0.58396191418325705</v>
      </c>
      <c r="G22" s="2">
        <v>1</v>
      </c>
      <c r="H22" s="2">
        <v>21864</v>
      </c>
      <c r="I22" s="2">
        <v>26</v>
      </c>
      <c r="J22" s="2">
        <v>21864</v>
      </c>
      <c r="K22" s="26">
        <v>0.55866721177432543</v>
      </c>
      <c r="L22" s="2">
        <v>1</v>
      </c>
      <c r="M22" s="2">
        <v>26440</v>
      </c>
      <c r="N22" s="2">
        <v>41</v>
      </c>
      <c r="O22" s="2">
        <v>26440</v>
      </c>
      <c r="P22" s="26">
        <v>0.53836129662811538</v>
      </c>
      <c r="Q22" s="2">
        <v>1</v>
      </c>
    </row>
    <row r="23" spans="1:17" x14ac:dyDescent="0.25">
      <c r="A23" s="2" t="s">
        <v>40</v>
      </c>
      <c r="B23" s="2" t="s">
        <v>47</v>
      </c>
      <c r="C23" s="2">
        <v>32390</v>
      </c>
      <c r="D23" s="2">
        <v>2102</v>
      </c>
      <c r="E23" s="2">
        <v>32390</v>
      </c>
      <c r="F23" s="26">
        <v>1.0012983801162358</v>
      </c>
      <c r="G23" s="2">
        <v>0</v>
      </c>
      <c r="H23" s="2">
        <v>39416</v>
      </c>
      <c r="I23" s="2">
        <v>2699</v>
      </c>
      <c r="J23" s="2">
        <v>39416</v>
      </c>
      <c r="K23" s="26">
        <v>1.0071545380212592</v>
      </c>
      <c r="L23" s="2">
        <v>0</v>
      </c>
      <c r="M23" s="2">
        <v>49444</v>
      </c>
      <c r="N23" s="2">
        <v>3422</v>
      </c>
      <c r="O23" s="2">
        <v>49444</v>
      </c>
      <c r="P23" s="26">
        <v>1.0067600586414724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32348</v>
      </c>
      <c r="D24" s="2">
        <v>2108</v>
      </c>
      <c r="E24" s="2">
        <v>32348</v>
      </c>
      <c r="F24" s="26">
        <v>1</v>
      </c>
      <c r="G24" s="2">
        <v>0</v>
      </c>
      <c r="H24" s="2">
        <v>39136</v>
      </c>
      <c r="I24" s="2">
        <v>2725</v>
      </c>
      <c r="J24" s="2">
        <v>39136</v>
      </c>
      <c r="K24" s="26">
        <v>1</v>
      </c>
      <c r="L24" s="2">
        <v>0</v>
      </c>
      <c r="M24" s="2">
        <v>49112</v>
      </c>
      <c r="N24" s="2">
        <v>3463</v>
      </c>
      <c r="O24" s="2">
        <v>49112</v>
      </c>
      <c r="P24" s="26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32134</v>
      </c>
      <c r="D25" s="2">
        <v>2066</v>
      </c>
      <c r="E25" s="2">
        <v>32134</v>
      </c>
      <c r="F25" s="26">
        <v>0.99338444416965499</v>
      </c>
      <c r="G25" s="2">
        <v>0</v>
      </c>
      <c r="H25" s="2">
        <v>38344</v>
      </c>
      <c r="I25" s="2">
        <v>2653</v>
      </c>
      <c r="J25" s="2">
        <v>38344</v>
      </c>
      <c r="K25" s="26">
        <v>0.97976287816843821</v>
      </c>
      <c r="L25" s="2">
        <v>0</v>
      </c>
      <c r="M25" s="2">
        <v>47968</v>
      </c>
      <c r="N25" s="2">
        <v>3361</v>
      </c>
      <c r="O25" s="2">
        <v>47968</v>
      </c>
      <c r="P25" s="26">
        <v>0.97670630395829938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70348</v>
      </c>
      <c r="D26" s="2">
        <v>42</v>
      </c>
      <c r="E26" s="2">
        <v>70348</v>
      </c>
      <c r="F26" s="26">
        <v>2.1747248670706072</v>
      </c>
      <c r="G26" s="2">
        <v>0</v>
      </c>
      <c r="H26" s="2">
        <v>87616</v>
      </c>
      <c r="I26" s="2">
        <v>72</v>
      </c>
      <c r="J26" s="2">
        <v>87616</v>
      </c>
      <c r="K26" s="26">
        <v>2.2387571545380212</v>
      </c>
      <c r="L26" s="2">
        <v>0</v>
      </c>
      <c r="M26" s="2">
        <v>99168</v>
      </c>
      <c r="N26" s="2">
        <v>102</v>
      </c>
      <c r="O26" s="2">
        <v>99168</v>
      </c>
      <c r="P26" s="26">
        <v>2.0192213715588858</v>
      </c>
      <c r="Q26" s="2">
        <v>0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5"/>
  <cols>
    <col min="1" max="1" width="11.140625" style="61" customWidth="1"/>
    <col min="2" max="2" width="34.85546875" style="61" bestFit="1" customWidth="1"/>
    <col min="3" max="5" width="5.5703125" style="50" customWidth="1"/>
    <col min="6" max="6" width="7.5703125" style="50" customWidth="1"/>
    <col min="7" max="7" width="8.28515625" style="50" customWidth="1"/>
    <col min="8" max="16" width="5.140625" style="50" hidden="1" customWidth="1"/>
    <col min="17" max="18" width="4.42578125" style="50" customWidth="1"/>
    <col min="19" max="19" width="5.42578125" style="50" customWidth="1"/>
    <col min="20" max="21" width="4.42578125" style="50" customWidth="1"/>
    <col min="22" max="22" width="5.42578125" style="50" customWidth="1"/>
    <col min="23" max="24" width="4.42578125" style="50" customWidth="1"/>
    <col min="25" max="25" width="5.42578125" style="50" customWidth="1"/>
    <col min="26" max="27" width="4.42578125" style="50" customWidth="1"/>
    <col min="28" max="28" width="5.42578125" style="50" customWidth="1"/>
    <col min="29" max="30" width="4.42578125" style="50" customWidth="1"/>
    <col min="31" max="31" width="5.42578125" style="50" customWidth="1"/>
    <col min="32" max="33" width="4.42578125" style="50" customWidth="1"/>
    <col min="34" max="34" width="5.42578125" style="50" customWidth="1"/>
    <col min="35" max="36" width="4.42578125" style="50" customWidth="1"/>
    <col min="37" max="37" width="5.42578125" style="50" customWidth="1"/>
    <col min="38" max="39" width="4.42578125" style="50" customWidth="1"/>
    <col min="40" max="40" width="5.42578125" style="50" customWidth="1"/>
    <col min="41" max="41" width="22.28515625" style="50" bestFit="1" customWidth="1"/>
    <col min="42" max="42" width="30.5703125" style="50" bestFit="1" customWidth="1"/>
    <col min="43" max="16384" width="8.7109375" style="50"/>
  </cols>
  <sheetData>
    <row r="1" spans="1:42" ht="26.25" customHeight="1" thickTop="1" thickBot="1" x14ac:dyDescent="0.3">
      <c r="A1" s="48"/>
      <c r="B1" s="48"/>
      <c r="C1" s="115" t="s">
        <v>69</v>
      </c>
      <c r="D1" s="115"/>
      <c r="E1" s="115"/>
      <c r="F1" s="81"/>
      <c r="G1" s="81"/>
      <c r="H1" s="114" t="s">
        <v>68</v>
      </c>
      <c r="I1" s="114"/>
      <c r="J1" s="114"/>
      <c r="K1" s="114"/>
      <c r="L1" s="114"/>
      <c r="M1" s="114"/>
      <c r="N1" s="114"/>
      <c r="O1" s="114"/>
      <c r="P1" s="114"/>
      <c r="Q1" s="114" t="s">
        <v>1</v>
      </c>
      <c r="R1" s="114"/>
      <c r="S1" s="114"/>
      <c r="T1" s="114" t="s">
        <v>2</v>
      </c>
      <c r="U1" s="114"/>
      <c r="V1" s="114"/>
      <c r="W1" s="114" t="s">
        <v>3</v>
      </c>
      <c r="X1" s="114"/>
      <c r="Y1" s="114"/>
      <c r="Z1" s="114" t="s">
        <v>4</v>
      </c>
      <c r="AA1" s="114"/>
      <c r="AB1" s="114"/>
      <c r="AC1" s="114" t="s">
        <v>5</v>
      </c>
      <c r="AD1" s="114"/>
      <c r="AE1" s="114"/>
      <c r="AF1" s="114" t="s">
        <v>6</v>
      </c>
      <c r="AG1" s="114"/>
      <c r="AH1" s="114"/>
      <c r="AI1" s="114" t="s">
        <v>7</v>
      </c>
      <c r="AJ1" s="114"/>
      <c r="AK1" s="114"/>
      <c r="AL1" s="114" t="s">
        <v>8</v>
      </c>
      <c r="AM1" s="114"/>
      <c r="AN1" s="114"/>
      <c r="AO1" s="49"/>
      <c r="AP1" s="49"/>
    </row>
    <row r="2" spans="1:42" ht="27" thickTop="1" thickBot="1" x14ac:dyDescent="0.3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47" t="s">
        <v>97</v>
      </c>
      <c r="I2" s="47" t="s">
        <v>98</v>
      </c>
      <c r="J2" s="47" t="s">
        <v>99</v>
      </c>
      <c r="K2" s="47" t="s">
        <v>100</v>
      </c>
      <c r="L2" s="47" t="s">
        <v>101</v>
      </c>
      <c r="M2" s="47" t="s">
        <v>102</v>
      </c>
      <c r="N2" s="47" t="s">
        <v>103</v>
      </c>
      <c r="O2" s="47" t="s">
        <v>104</v>
      </c>
      <c r="P2" s="47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80" t="s">
        <v>15</v>
      </c>
      <c r="AP2" s="80" t="s">
        <v>16</v>
      </c>
    </row>
    <row r="3" spans="1:42" ht="14.25" thickTop="1" thickBot="1" x14ac:dyDescent="0.3">
      <c r="A3" s="52" t="s">
        <v>37</v>
      </c>
      <c r="B3" s="52" t="s">
        <v>37</v>
      </c>
      <c r="C3" s="41">
        <v>1.6703365070746601</v>
      </c>
      <c r="D3" s="41">
        <v>1.4879514533086</v>
      </c>
      <c r="E3" s="41">
        <v>1.7674290289805299</v>
      </c>
      <c r="F3" s="53"/>
      <c r="G3" s="53"/>
      <c r="H3" s="54">
        <v>0.81</v>
      </c>
      <c r="I3" s="54">
        <v>0.81</v>
      </c>
      <c r="J3" s="54">
        <v>0.81</v>
      </c>
      <c r="K3" s="54">
        <v>0.81</v>
      </c>
      <c r="L3" s="54">
        <v>0.81</v>
      </c>
      <c r="M3" s="54">
        <v>0.81</v>
      </c>
      <c r="N3" s="54">
        <v>0.81</v>
      </c>
      <c r="O3" s="54">
        <v>0.81</v>
      </c>
      <c r="P3" s="54">
        <v>0.81</v>
      </c>
      <c r="Q3" s="37">
        <v>0.81</v>
      </c>
      <c r="R3" s="45">
        <v>0.81</v>
      </c>
      <c r="S3" s="36">
        <v>1</v>
      </c>
      <c r="T3" s="37">
        <v>0.81</v>
      </c>
      <c r="U3" s="45">
        <v>0.81</v>
      </c>
      <c r="V3" s="36">
        <v>1</v>
      </c>
      <c r="W3" s="37">
        <v>0.81</v>
      </c>
      <c r="X3" s="45">
        <v>0.81</v>
      </c>
      <c r="Y3" s="36">
        <v>1</v>
      </c>
      <c r="Z3" s="37">
        <v>0.81</v>
      </c>
      <c r="AA3" s="45">
        <v>0.81</v>
      </c>
      <c r="AB3" s="36">
        <v>1</v>
      </c>
      <c r="AC3" s="37">
        <v>0.81</v>
      </c>
      <c r="AD3" s="45">
        <v>0.81</v>
      </c>
      <c r="AE3" s="36">
        <v>1</v>
      </c>
      <c r="AF3" s="37">
        <v>0.81</v>
      </c>
      <c r="AG3" s="45">
        <v>0.81</v>
      </c>
      <c r="AH3" s="36">
        <v>1</v>
      </c>
      <c r="AI3" s="37">
        <v>0.81</v>
      </c>
      <c r="AJ3" s="45">
        <v>0.81</v>
      </c>
      <c r="AK3" s="36">
        <v>1</v>
      </c>
      <c r="AL3" s="37">
        <v>0.81</v>
      </c>
      <c r="AM3" s="45">
        <v>0.81</v>
      </c>
      <c r="AN3" s="36">
        <v>1</v>
      </c>
      <c r="AO3" s="55" t="s">
        <v>94</v>
      </c>
      <c r="AP3" s="55" t="s">
        <v>95</v>
      </c>
    </row>
    <row r="4" spans="1:42" ht="14.25" thickTop="1" thickBot="1" x14ac:dyDescent="0.3">
      <c r="A4" s="52" t="s">
        <v>37</v>
      </c>
      <c r="B4" s="52" t="s">
        <v>48</v>
      </c>
      <c r="C4" s="41">
        <v>0.97309029534682501</v>
      </c>
      <c r="D4" s="41">
        <v>0.98089599200022304</v>
      </c>
      <c r="E4" s="41">
        <v>0.96927974547437001</v>
      </c>
      <c r="F4" s="53"/>
      <c r="G4" s="5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55" t="s">
        <v>94</v>
      </c>
      <c r="AP4" s="55" t="s">
        <v>95</v>
      </c>
    </row>
    <row r="5" spans="1:42" s="59" customFormat="1" ht="14.25" thickTop="1" thickBot="1" x14ac:dyDescent="0.3">
      <c r="A5" s="52"/>
      <c r="B5" s="52"/>
      <c r="C5" s="41"/>
      <c r="D5" s="41"/>
      <c r="E5" s="41"/>
      <c r="F5" s="82"/>
      <c r="G5" s="82"/>
      <c r="H5" s="79"/>
      <c r="I5" s="79"/>
      <c r="J5" s="79"/>
      <c r="K5" s="79"/>
      <c r="L5" s="79"/>
      <c r="M5" s="79"/>
      <c r="N5" s="79"/>
      <c r="O5" s="79"/>
      <c r="P5" s="79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55"/>
      <c r="AP5" s="55"/>
    </row>
    <row r="6" spans="1:42" ht="14.25" thickTop="1" thickBot="1" x14ac:dyDescent="0.3">
      <c r="A6" s="52" t="s">
        <v>25</v>
      </c>
      <c r="B6" s="52" t="s">
        <v>25</v>
      </c>
      <c r="C6" s="41">
        <v>1.5262712351369401</v>
      </c>
      <c r="D6" s="41">
        <v>1.79036291575037</v>
      </c>
      <c r="E6" s="41">
        <v>1.82414289887734</v>
      </c>
      <c r="F6" s="53"/>
      <c r="G6" s="53"/>
      <c r="H6" s="54">
        <v>0.81</v>
      </c>
      <c r="I6" s="54">
        <v>0.81</v>
      </c>
      <c r="J6" s="54">
        <v>0.81</v>
      </c>
      <c r="K6" s="54">
        <v>0.81</v>
      </c>
      <c r="L6" s="54">
        <v>0.81</v>
      </c>
      <c r="M6" s="54">
        <v>0.81</v>
      </c>
      <c r="N6" s="54">
        <v>0.81</v>
      </c>
      <c r="O6" s="54">
        <v>0.81</v>
      </c>
      <c r="P6" s="54">
        <v>0.81</v>
      </c>
      <c r="Q6" s="37">
        <v>0.81</v>
      </c>
      <c r="R6" s="45">
        <v>0.81</v>
      </c>
      <c r="S6" s="36">
        <v>1</v>
      </c>
      <c r="T6" s="37">
        <v>0.81</v>
      </c>
      <c r="U6" s="45">
        <v>0.81</v>
      </c>
      <c r="V6" s="36">
        <v>1</v>
      </c>
      <c r="W6" s="37">
        <v>0.81</v>
      </c>
      <c r="X6" s="45">
        <v>0.81</v>
      </c>
      <c r="Y6" s="36">
        <v>1</v>
      </c>
      <c r="Z6" s="37">
        <v>0.81</v>
      </c>
      <c r="AA6" s="45">
        <v>0.81</v>
      </c>
      <c r="AB6" s="36">
        <v>1</v>
      </c>
      <c r="AC6" s="37">
        <v>0.81</v>
      </c>
      <c r="AD6" s="45">
        <v>0.81</v>
      </c>
      <c r="AE6" s="36">
        <v>1</v>
      </c>
      <c r="AF6" s="37">
        <v>0.81</v>
      </c>
      <c r="AG6" s="45">
        <v>0.81</v>
      </c>
      <c r="AH6" s="36">
        <v>1</v>
      </c>
      <c r="AI6" s="37">
        <v>0.81</v>
      </c>
      <c r="AJ6" s="45">
        <v>0.81</v>
      </c>
      <c r="AK6" s="36">
        <v>1</v>
      </c>
      <c r="AL6" s="37">
        <v>0.81</v>
      </c>
      <c r="AM6" s="45">
        <v>0.81</v>
      </c>
      <c r="AN6" s="36">
        <v>1</v>
      </c>
      <c r="AO6" s="55" t="s">
        <v>94</v>
      </c>
      <c r="AP6" s="55" t="s">
        <v>95</v>
      </c>
    </row>
    <row r="7" spans="1:42" ht="14.25" thickTop="1" thickBot="1" x14ac:dyDescent="0.3">
      <c r="A7" s="55" t="s">
        <v>25</v>
      </c>
      <c r="B7" s="55" t="s">
        <v>26</v>
      </c>
      <c r="C7" s="56">
        <v>0.36446527112315402</v>
      </c>
      <c r="D7" s="56">
        <v>0.30236857574002901</v>
      </c>
      <c r="E7" s="56">
        <v>0.28249914978097801</v>
      </c>
      <c r="F7" s="56">
        <f>AVERAGE(C7:E7)</f>
        <v>0.31644433221472035</v>
      </c>
      <c r="G7" s="57">
        <f>(81%-F7)/9</f>
        <v>5.4839518642808859E-2</v>
      </c>
      <c r="H7" s="45">
        <f>F7+G7</f>
        <v>0.37128385085752919</v>
      </c>
      <c r="I7" s="46">
        <f>H7+G7</f>
        <v>0.42612336950033802</v>
      </c>
      <c r="J7" s="46">
        <f>I7+G7</f>
        <v>0.48096288814314686</v>
      </c>
      <c r="K7" s="46">
        <f>J7+G7</f>
        <v>0.5358024067859557</v>
      </c>
      <c r="L7" s="46">
        <f>K7+G7</f>
        <v>0.59064192542876459</v>
      </c>
      <c r="M7" s="46">
        <f>L7+G7</f>
        <v>0.64548144407157348</v>
      </c>
      <c r="N7" s="46">
        <f>M7+G7</f>
        <v>0.70032096271438238</v>
      </c>
      <c r="O7" s="46">
        <f>N7+G7</f>
        <v>0.75516048135719127</v>
      </c>
      <c r="P7" s="46">
        <f>O7+G7</f>
        <v>0.81000000000000016</v>
      </c>
      <c r="Q7" s="34">
        <f>R7*0.9</f>
        <v>0.38351103255030422</v>
      </c>
      <c r="R7" s="35">
        <f>I7</f>
        <v>0.42612336950033802</v>
      </c>
      <c r="S7" s="36">
        <f>MIN(100%,R7*1.3)</f>
        <v>0.55396038035043949</v>
      </c>
      <c r="T7" s="34">
        <f>U7*0.9</f>
        <v>0.4328665993288322</v>
      </c>
      <c r="U7" s="35">
        <f>J7</f>
        <v>0.48096288814314686</v>
      </c>
      <c r="V7" s="36">
        <f>MIN(100%,U7*1.3)</f>
        <v>0.62525175458609095</v>
      </c>
      <c r="W7" s="37">
        <f>X7*0.9</f>
        <v>0.48222216610736013</v>
      </c>
      <c r="X7" s="38">
        <f>K7</f>
        <v>0.5358024067859557</v>
      </c>
      <c r="Y7" s="36">
        <f>MIN(100%,X7*1.3)</f>
        <v>0.69654312882174241</v>
      </c>
      <c r="Z7" s="37">
        <f>AA7*0.9</f>
        <v>0.53157773288588817</v>
      </c>
      <c r="AA7" s="38">
        <f>L7</f>
        <v>0.59064192542876459</v>
      </c>
      <c r="AB7" s="36">
        <f>MIN(100%,AA7*1.3)</f>
        <v>0.76783450305739398</v>
      </c>
      <c r="AC7" s="37">
        <f>AD7*0.9</f>
        <v>0.5809332996644162</v>
      </c>
      <c r="AD7" s="38">
        <f>M7</f>
        <v>0.64548144407157348</v>
      </c>
      <c r="AE7" s="36">
        <f>MIN(100%,AD7*1.3)</f>
        <v>0.83912587729304555</v>
      </c>
      <c r="AF7" s="37">
        <f>AG7*0.9</f>
        <v>0.63028886644294413</v>
      </c>
      <c r="AG7" s="38">
        <f>N7</f>
        <v>0.70032096271438238</v>
      </c>
      <c r="AH7" s="36">
        <f>MIN(100%,AG7*1.3)</f>
        <v>0.91041725152869712</v>
      </c>
      <c r="AI7" s="37">
        <f>AJ7*0.9</f>
        <v>0.67964443322147217</v>
      </c>
      <c r="AJ7" s="38">
        <f>O7</f>
        <v>0.75516048135719127</v>
      </c>
      <c r="AK7" s="36">
        <f>MIN(100%,AJ7*1.3)</f>
        <v>0.9817086257643487</v>
      </c>
      <c r="AL7" s="37">
        <f>AM7*0.9</f>
        <v>0.7290000000000002</v>
      </c>
      <c r="AM7" s="38">
        <f>P7</f>
        <v>0.81000000000000016</v>
      </c>
      <c r="AN7" s="36">
        <f>MIN(100%,AM7*1.3)</f>
        <v>1</v>
      </c>
      <c r="AO7" s="55" t="s">
        <v>31</v>
      </c>
      <c r="AP7" s="58" t="s">
        <v>110</v>
      </c>
    </row>
    <row r="8" spans="1:42" s="59" customFormat="1" ht="14.25" thickTop="1" thickBot="1" x14ac:dyDescent="0.3">
      <c r="A8" s="55"/>
      <c r="B8" s="55"/>
      <c r="C8" s="56"/>
      <c r="D8" s="56"/>
      <c r="E8" s="56"/>
      <c r="F8" s="56"/>
      <c r="G8" s="57"/>
      <c r="H8" s="41"/>
      <c r="I8" s="83"/>
      <c r="J8" s="83"/>
      <c r="K8" s="83"/>
      <c r="L8" s="83"/>
      <c r="M8" s="83"/>
      <c r="N8" s="83"/>
      <c r="O8" s="83"/>
      <c r="P8" s="83"/>
      <c r="Q8" s="84"/>
      <c r="R8" s="85"/>
      <c r="S8" s="41"/>
      <c r="T8" s="84"/>
      <c r="U8" s="85"/>
      <c r="V8" s="41"/>
      <c r="W8" s="41"/>
      <c r="X8" s="42"/>
      <c r="Y8" s="41"/>
      <c r="Z8" s="41"/>
      <c r="AA8" s="42"/>
      <c r="AB8" s="41"/>
      <c r="AC8" s="41"/>
      <c r="AD8" s="42"/>
      <c r="AE8" s="41"/>
      <c r="AF8" s="41"/>
      <c r="AG8" s="42"/>
      <c r="AH8" s="41"/>
      <c r="AI8" s="41"/>
      <c r="AJ8" s="42"/>
      <c r="AK8" s="41"/>
      <c r="AL8" s="41"/>
      <c r="AM8" s="42"/>
      <c r="AN8" s="41"/>
      <c r="AO8" s="55"/>
      <c r="AP8" s="58"/>
    </row>
    <row r="9" spans="1:42" ht="14.25" thickTop="1" thickBot="1" x14ac:dyDescent="0.3">
      <c r="A9" s="55" t="s">
        <v>19</v>
      </c>
      <c r="B9" s="55" t="s">
        <v>109</v>
      </c>
      <c r="C9" s="41">
        <v>0.86173776319387496</v>
      </c>
      <c r="D9" s="56">
        <v>0</v>
      </c>
      <c r="E9" s="56">
        <v>0</v>
      </c>
      <c r="F9" s="53"/>
      <c r="G9" s="5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55" t="s">
        <v>94</v>
      </c>
      <c r="AP9" s="55" t="s">
        <v>95</v>
      </c>
    </row>
    <row r="10" spans="1:42" ht="14.25" thickTop="1" thickBot="1" x14ac:dyDescent="0.3">
      <c r="A10" s="55" t="s">
        <v>19</v>
      </c>
      <c r="B10" s="55" t="s">
        <v>56</v>
      </c>
      <c r="C10" s="56">
        <v>0.47351460707922799</v>
      </c>
      <c r="D10" s="56">
        <v>0.35773621235043301</v>
      </c>
      <c r="E10" s="56">
        <v>0.50619567940490595</v>
      </c>
      <c r="F10" s="56">
        <f>AVERAGE(C10:E10)</f>
        <v>0.44581549961152228</v>
      </c>
      <c r="G10" s="57">
        <f>(81%-F10)/9</f>
        <v>4.0464944487608644E-2</v>
      </c>
      <c r="H10" s="45">
        <f>F10+G10</f>
        <v>0.4862804440991309</v>
      </c>
      <c r="I10" s="46">
        <f>H10+G10</f>
        <v>0.52674538858673958</v>
      </c>
      <c r="J10" s="46">
        <f>I10+G10</f>
        <v>0.56721033307434821</v>
      </c>
      <c r="K10" s="46">
        <f>J10+G10</f>
        <v>0.60767527756195683</v>
      </c>
      <c r="L10" s="46">
        <f>K10+G10</f>
        <v>0.64814022204956545</v>
      </c>
      <c r="M10" s="46">
        <f>L10+G10</f>
        <v>0.68860516653717407</v>
      </c>
      <c r="N10" s="46">
        <f>M10+G10</f>
        <v>0.7290701110247827</v>
      </c>
      <c r="O10" s="46">
        <f>N10+G10</f>
        <v>0.76953505551239132</v>
      </c>
      <c r="P10" s="46">
        <f>O10+G10</f>
        <v>0.80999999999999994</v>
      </c>
      <c r="Q10" s="34">
        <f>R10*0.9</f>
        <v>0.47407084972806562</v>
      </c>
      <c r="R10" s="35">
        <f>I10</f>
        <v>0.52674538858673958</v>
      </c>
      <c r="S10" s="36">
        <f>MIN(100%,R10*1.3)</f>
        <v>0.68476900516276151</v>
      </c>
      <c r="T10" s="34">
        <f>U10*0.9</f>
        <v>0.51048929976691337</v>
      </c>
      <c r="U10" s="35">
        <f>J10</f>
        <v>0.56721033307434821</v>
      </c>
      <c r="V10" s="36">
        <f>MIN(100%,U10*1.3)</f>
        <v>0.7373734329966527</v>
      </c>
      <c r="W10" s="34">
        <f>X10*0.9</f>
        <v>0.54690774980576118</v>
      </c>
      <c r="X10" s="35">
        <f>K10</f>
        <v>0.60767527756195683</v>
      </c>
      <c r="Y10" s="36">
        <f>MIN(100%,X10*1.3)</f>
        <v>0.78997786083054389</v>
      </c>
      <c r="Z10" s="34">
        <f>AA10*0.9</f>
        <v>0.58332619984460887</v>
      </c>
      <c r="AA10" s="35">
        <f>L10</f>
        <v>0.64814022204956545</v>
      </c>
      <c r="AB10" s="36">
        <f>MIN(100%,AA10*1.3)</f>
        <v>0.84258228866443508</v>
      </c>
      <c r="AC10" s="34">
        <f>AD10*0.9</f>
        <v>0.61974464988345668</v>
      </c>
      <c r="AD10" s="35">
        <f>M10</f>
        <v>0.68860516653717407</v>
      </c>
      <c r="AE10" s="36">
        <f>MIN(100%,AD10*1.3)</f>
        <v>0.89518671649832637</v>
      </c>
      <c r="AF10" s="34">
        <f>AG10*0.9</f>
        <v>0.65616309992230448</v>
      </c>
      <c r="AG10" s="35">
        <f>N10</f>
        <v>0.7290701110247827</v>
      </c>
      <c r="AH10" s="36">
        <f>MIN(100%,AG10*1.3)</f>
        <v>0.94779114433221756</v>
      </c>
      <c r="AI10" s="34">
        <f>AJ10*0.9</f>
        <v>0.69258154996115218</v>
      </c>
      <c r="AJ10" s="35">
        <f>O10</f>
        <v>0.76953505551239132</v>
      </c>
      <c r="AK10" s="36">
        <f>MIN(100%,AJ10*1.3)</f>
        <v>1</v>
      </c>
      <c r="AL10" s="34">
        <f>AM10*0.9</f>
        <v>0.72899999999999998</v>
      </c>
      <c r="AM10" s="35">
        <f>P10</f>
        <v>0.80999999999999994</v>
      </c>
      <c r="AN10" s="36">
        <f>MIN(100%,AM10*1.3)</f>
        <v>1</v>
      </c>
      <c r="AO10" s="55" t="s">
        <v>31</v>
      </c>
      <c r="AP10" s="58" t="s">
        <v>110</v>
      </c>
    </row>
    <row r="11" spans="1:42" ht="14.25" thickTop="1" thickBot="1" x14ac:dyDescent="0.3">
      <c r="A11" s="55" t="s">
        <v>19</v>
      </c>
      <c r="B11" s="55" t="s">
        <v>57</v>
      </c>
      <c r="C11" s="56">
        <v>0.209365865001329</v>
      </c>
      <c r="D11" s="56">
        <v>0.21457680250783701</v>
      </c>
      <c r="E11" s="56">
        <v>0.57548172247965201</v>
      </c>
      <c r="F11" s="56">
        <f>AVERAGE(C11:E11)</f>
        <v>0.33314146332960598</v>
      </c>
      <c r="G11" s="57">
        <f>(81%-F11)/9</f>
        <v>5.2984281852266009E-2</v>
      </c>
      <c r="H11" s="45">
        <f>F11+G11</f>
        <v>0.38612574518187198</v>
      </c>
      <c r="I11" s="46">
        <f>H11+G11</f>
        <v>0.43911002703413798</v>
      </c>
      <c r="J11" s="46">
        <f>I11+G11</f>
        <v>0.49209430888640399</v>
      </c>
      <c r="K11" s="46">
        <f>J11+G11</f>
        <v>0.54507859073867004</v>
      </c>
      <c r="L11" s="46">
        <f>K11+G11</f>
        <v>0.59806287259093605</v>
      </c>
      <c r="M11" s="46">
        <f>L11+G11</f>
        <v>0.65104715444320205</v>
      </c>
      <c r="N11" s="46">
        <f>M11+G11</f>
        <v>0.70403143629546805</v>
      </c>
      <c r="O11" s="46">
        <f>N11+G11</f>
        <v>0.75701571814773405</v>
      </c>
      <c r="P11" s="46">
        <f>O11+G11</f>
        <v>0.81</v>
      </c>
      <c r="Q11" s="34">
        <f>R11*0.9</f>
        <v>0.39519902433072418</v>
      </c>
      <c r="R11" s="35">
        <f>I11</f>
        <v>0.43911002703413798</v>
      </c>
      <c r="S11" s="36">
        <f>MIN(100%,R11*1.3)</f>
        <v>0.5708430351443794</v>
      </c>
      <c r="T11" s="34">
        <f>U11*0.9</f>
        <v>0.4428848779977636</v>
      </c>
      <c r="U11" s="35">
        <f>J11</f>
        <v>0.49209430888640399</v>
      </c>
      <c r="V11" s="36">
        <f>MIN(100%,U11*1.3)</f>
        <v>0.63972260155232519</v>
      </c>
      <c r="W11" s="37">
        <f>X11*0.9</f>
        <v>0.49057073166480303</v>
      </c>
      <c r="X11" s="38">
        <f>K11</f>
        <v>0.54507859073867004</v>
      </c>
      <c r="Y11" s="36">
        <f>MIN(100%,X11*1.3)</f>
        <v>0.70860216796027109</v>
      </c>
      <c r="Z11" s="37">
        <f>AA11*0.9</f>
        <v>0.53825658533184251</v>
      </c>
      <c r="AA11" s="38">
        <f>L11</f>
        <v>0.59806287259093605</v>
      </c>
      <c r="AB11" s="36">
        <f>MIN(100%,AA11*1.3)</f>
        <v>0.77748173436821688</v>
      </c>
      <c r="AC11" s="37">
        <f>AD11*0.9</f>
        <v>0.58594243899888188</v>
      </c>
      <c r="AD11" s="38">
        <f>M11</f>
        <v>0.65104715444320205</v>
      </c>
      <c r="AE11" s="36">
        <f>MIN(100%,AD11*1.3)</f>
        <v>0.84636130077616267</v>
      </c>
      <c r="AF11" s="37">
        <f>AG11*0.9</f>
        <v>0.63362829266592124</v>
      </c>
      <c r="AG11" s="38">
        <f>N11</f>
        <v>0.70403143629546805</v>
      </c>
      <c r="AH11" s="36">
        <f>MIN(100%,AG11*1.3)</f>
        <v>0.91524086718410846</v>
      </c>
      <c r="AI11" s="37">
        <f>AJ11*0.9</f>
        <v>0.68131414633296061</v>
      </c>
      <c r="AJ11" s="38">
        <f>O11</f>
        <v>0.75701571814773405</v>
      </c>
      <c r="AK11" s="36">
        <f>MIN(100%,AJ11*1.3)</f>
        <v>0.98412043359205426</v>
      </c>
      <c r="AL11" s="37">
        <f>AM11*0.9</f>
        <v>0.72900000000000009</v>
      </c>
      <c r="AM11" s="38">
        <f>P11</f>
        <v>0.81</v>
      </c>
      <c r="AN11" s="36">
        <f>MIN(100%,AM11*1.3)</f>
        <v>1</v>
      </c>
      <c r="AO11" s="55" t="s">
        <v>31</v>
      </c>
      <c r="AP11" s="58" t="s">
        <v>110</v>
      </c>
    </row>
    <row r="12" spans="1:42" ht="14.25" thickTop="1" thickBot="1" x14ac:dyDescent="0.3">
      <c r="A12" s="52" t="s">
        <v>19</v>
      </c>
      <c r="B12" s="52" t="s">
        <v>43</v>
      </c>
      <c r="C12" s="41">
        <v>1.71453015168331</v>
      </c>
      <c r="D12" s="41">
        <v>0.94737033799533799</v>
      </c>
      <c r="E12" s="41">
        <v>1.5024739024739</v>
      </c>
      <c r="F12" s="53"/>
      <c r="G12" s="5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55" t="s">
        <v>94</v>
      </c>
      <c r="AP12" s="55" t="s">
        <v>95</v>
      </c>
    </row>
    <row r="13" spans="1:42" ht="14.25" thickTop="1" thickBot="1" x14ac:dyDescent="0.3">
      <c r="A13" s="52" t="s">
        <v>19</v>
      </c>
      <c r="B13" s="52" t="s">
        <v>38</v>
      </c>
      <c r="C13" s="41">
        <v>1.4983002900204401</v>
      </c>
      <c r="D13" s="41">
        <v>1.5047103857420701</v>
      </c>
      <c r="E13" s="41">
        <v>1.4824162410153501</v>
      </c>
      <c r="F13" s="53"/>
      <c r="G13" s="53"/>
      <c r="H13" s="54">
        <v>0.81</v>
      </c>
      <c r="I13" s="54">
        <v>0.81</v>
      </c>
      <c r="J13" s="54">
        <v>0.81</v>
      </c>
      <c r="K13" s="54">
        <v>0.81</v>
      </c>
      <c r="L13" s="54">
        <v>0.81</v>
      </c>
      <c r="M13" s="54">
        <v>0.81</v>
      </c>
      <c r="N13" s="54">
        <v>0.81</v>
      </c>
      <c r="O13" s="54">
        <v>0.81</v>
      </c>
      <c r="P13" s="54">
        <v>0.81</v>
      </c>
      <c r="Q13" s="37">
        <v>0.81</v>
      </c>
      <c r="R13" s="45">
        <v>0.81</v>
      </c>
      <c r="S13" s="36">
        <v>1</v>
      </c>
      <c r="T13" s="37">
        <v>0.81</v>
      </c>
      <c r="U13" s="45">
        <v>0.81</v>
      </c>
      <c r="V13" s="36">
        <v>1</v>
      </c>
      <c r="W13" s="37">
        <v>0.81</v>
      </c>
      <c r="X13" s="45">
        <v>0.81</v>
      </c>
      <c r="Y13" s="36">
        <v>1</v>
      </c>
      <c r="Z13" s="37">
        <v>0.81</v>
      </c>
      <c r="AA13" s="45">
        <v>0.81</v>
      </c>
      <c r="AB13" s="36">
        <v>1</v>
      </c>
      <c r="AC13" s="37">
        <v>0.81</v>
      </c>
      <c r="AD13" s="45">
        <v>0.81</v>
      </c>
      <c r="AE13" s="36">
        <v>1</v>
      </c>
      <c r="AF13" s="37">
        <v>0.81</v>
      </c>
      <c r="AG13" s="45">
        <v>0.81</v>
      </c>
      <c r="AH13" s="36">
        <v>1</v>
      </c>
      <c r="AI13" s="37">
        <v>0.81</v>
      </c>
      <c r="AJ13" s="45">
        <v>0.81</v>
      </c>
      <c r="AK13" s="36">
        <v>1</v>
      </c>
      <c r="AL13" s="37">
        <v>0.81</v>
      </c>
      <c r="AM13" s="45">
        <v>0.81</v>
      </c>
      <c r="AN13" s="36">
        <v>1</v>
      </c>
      <c r="AO13" s="55" t="s">
        <v>94</v>
      </c>
      <c r="AP13" s="55" t="s">
        <v>95</v>
      </c>
    </row>
    <row r="14" spans="1:42" ht="14.25" thickTop="1" thickBot="1" x14ac:dyDescent="0.3">
      <c r="A14" s="52" t="s">
        <v>19</v>
      </c>
      <c r="B14" s="52" t="s">
        <v>39</v>
      </c>
      <c r="C14" s="41">
        <v>1.40032386519005</v>
      </c>
      <c r="D14" s="41">
        <v>1.2157513437719101</v>
      </c>
      <c r="E14" s="41">
        <v>1.13152765063809</v>
      </c>
      <c r="F14" s="53"/>
      <c r="G14" s="53"/>
      <c r="H14" s="54">
        <v>0.81</v>
      </c>
      <c r="I14" s="54">
        <v>0.81</v>
      </c>
      <c r="J14" s="54">
        <v>0.81</v>
      </c>
      <c r="K14" s="54">
        <v>0.81</v>
      </c>
      <c r="L14" s="54">
        <v>0.81</v>
      </c>
      <c r="M14" s="54">
        <v>0.81</v>
      </c>
      <c r="N14" s="54">
        <v>0.81</v>
      </c>
      <c r="O14" s="54">
        <v>0.81</v>
      </c>
      <c r="P14" s="54">
        <v>0.81</v>
      </c>
      <c r="Q14" s="37">
        <v>0.81</v>
      </c>
      <c r="R14" s="45">
        <v>0.81</v>
      </c>
      <c r="S14" s="36">
        <v>1</v>
      </c>
      <c r="T14" s="37">
        <v>0.81</v>
      </c>
      <c r="U14" s="45">
        <v>0.81</v>
      </c>
      <c r="V14" s="36">
        <v>1</v>
      </c>
      <c r="W14" s="37">
        <v>0.81</v>
      </c>
      <c r="X14" s="45">
        <v>0.81</v>
      </c>
      <c r="Y14" s="36">
        <v>1</v>
      </c>
      <c r="Z14" s="37">
        <v>0.81</v>
      </c>
      <c r="AA14" s="45">
        <v>0.81</v>
      </c>
      <c r="AB14" s="36">
        <v>1</v>
      </c>
      <c r="AC14" s="37">
        <v>0.81</v>
      </c>
      <c r="AD14" s="45">
        <v>0.81</v>
      </c>
      <c r="AE14" s="36">
        <v>1</v>
      </c>
      <c r="AF14" s="37">
        <v>0.81</v>
      </c>
      <c r="AG14" s="45">
        <v>0.81</v>
      </c>
      <c r="AH14" s="36">
        <v>1</v>
      </c>
      <c r="AI14" s="37">
        <v>0.81</v>
      </c>
      <c r="AJ14" s="45">
        <v>0.81</v>
      </c>
      <c r="AK14" s="36">
        <v>1</v>
      </c>
      <c r="AL14" s="37">
        <v>0.81</v>
      </c>
      <c r="AM14" s="45">
        <v>0.81</v>
      </c>
      <c r="AN14" s="36">
        <v>1</v>
      </c>
      <c r="AO14" s="55" t="s">
        <v>94</v>
      </c>
      <c r="AP14" s="55" t="s">
        <v>95</v>
      </c>
    </row>
    <row r="15" spans="1:42" ht="14.25" thickTop="1" thickBot="1" x14ac:dyDescent="0.3">
      <c r="A15" s="55" t="s">
        <v>19</v>
      </c>
      <c r="B15" s="55" t="s">
        <v>58</v>
      </c>
      <c r="C15" s="56">
        <v>0</v>
      </c>
      <c r="D15" s="56">
        <v>0.35188041125541097</v>
      </c>
      <c r="E15" s="56">
        <v>0</v>
      </c>
      <c r="F15" s="56">
        <f>AVERAGE(C15:E15)</f>
        <v>0.11729347041847032</v>
      </c>
      <c r="G15" s="57">
        <f>(81%-F15)/9</f>
        <v>7.6967392175725527E-2</v>
      </c>
      <c r="H15" s="45">
        <f>F15+G15</f>
        <v>0.19426086259419584</v>
      </c>
      <c r="I15" s="46">
        <f>H15+G15</f>
        <v>0.27122825476992135</v>
      </c>
      <c r="J15" s="46">
        <f>I15+G15</f>
        <v>0.34819564694564686</v>
      </c>
      <c r="K15" s="46">
        <f>J15+G15</f>
        <v>0.42516303912137238</v>
      </c>
      <c r="L15" s="46">
        <f>K15+G15</f>
        <v>0.50213043129709789</v>
      </c>
      <c r="M15" s="46">
        <f>L15+G15</f>
        <v>0.57909782347282346</v>
      </c>
      <c r="N15" s="46">
        <f>M15+G15</f>
        <v>0.65606521564854903</v>
      </c>
      <c r="O15" s="46">
        <f>N15+G15</f>
        <v>0.7330326078242746</v>
      </c>
      <c r="P15" s="46">
        <f>O15+G15</f>
        <v>0.81000000000000016</v>
      </c>
      <c r="Q15" s="34">
        <f>R15*0.9</f>
        <v>0.24410542929292922</v>
      </c>
      <c r="R15" s="35">
        <f>I15</f>
        <v>0.27122825476992135</v>
      </c>
      <c r="S15" s="36">
        <f>MIN(100%,R15*1.3)</f>
        <v>0.35259673120089779</v>
      </c>
      <c r="T15" s="34">
        <f>U15*0.9</f>
        <v>0.31337608225108221</v>
      </c>
      <c r="U15" s="35">
        <f>J15</f>
        <v>0.34819564694564686</v>
      </c>
      <c r="V15" s="36">
        <f>MIN(100%,U15*1.3)</f>
        <v>0.45265434102934093</v>
      </c>
      <c r="W15" s="37">
        <f>X15*0.9</f>
        <v>0.38264673520923514</v>
      </c>
      <c r="X15" s="38">
        <f>K15</f>
        <v>0.42516303912137238</v>
      </c>
      <c r="Y15" s="36">
        <f>MIN(100%,X15*1.3)</f>
        <v>0.55271195085778413</v>
      </c>
      <c r="Z15" s="37">
        <f>AA15*0.9</f>
        <v>0.45191738816738813</v>
      </c>
      <c r="AA15" s="38">
        <f>L15</f>
        <v>0.50213043129709789</v>
      </c>
      <c r="AB15" s="36">
        <f>MIN(100%,AA15*1.3)</f>
        <v>0.65276956068622727</v>
      </c>
      <c r="AC15" s="37">
        <f>AD15*0.9</f>
        <v>0.52118804112554118</v>
      </c>
      <c r="AD15" s="38">
        <f>M15</f>
        <v>0.57909782347282346</v>
      </c>
      <c r="AE15" s="36">
        <f>MIN(100%,AD15*1.3)</f>
        <v>0.75282717051467052</v>
      </c>
      <c r="AF15" s="37">
        <f>AG15*0.9</f>
        <v>0.59045869408369411</v>
      </c>
      <c r="AG15" s="38">
        <f>N15</f>
        <v>0.65606521564854903</v>
      </c>
      <c r="AH15" s="36">
        <f>MIN(100%,AG15*1.3)</f>
        <v>0.85288478034311377</v>
      </c>
      <c r="AI15" s="37">
        <f>AJ15*0.9</f>
        <v>0.65972934704184716</v>
      </c>
      <c r="AJ15" s="38">
        <f>O15</f>
        <v>0.7330326078242746</v>
      </c>
      <c r="AK15" s="36">
        <f>MIN(100%,AJ15*1.3)</f>
        <v>0.95294239017155702</v>
      </c>
      <c r="AL15" s="37">
        <f>AM15*0.9</f>
        <v>0.7290000000000002</v>
      </c>
      <c r="AM15" s="38">
        <f>P15</f>
        <v>0.81000000000000016</v>
      </c>
      <c r="AN15" s="36">
        <f>MIN(100%,AM15*1.3)</f>
        <v>1</v>
      </c>
      <c r="AO15" s="55" t="s">
        <v>31</v>
      </c>
      <c r="AP15" s="58" t="s">
        <v>110</v>
      </c>
    </row>
    <row r="16" spans="1:42" ht="14.25" thickTop="1" thickBot="1" x14ac:dyDescent="0.3">
      <c r="A16" s="55" t="s">
        <v>19</v>
      </c>
      <c r="B16" s="55" t="s">
        <v>49</v>
      </c>
      <c r="C16" s="56">
        <v>1.42384831562206E-2</v>
      </c>
      <c r="D16" s="56">
        <v>3.4876642531509801E-2</v>
      </c>
      <c r="E16" s="56">
        <v>6.3140309127184505E-2</v>
      </c>
      <c r="F16" s="56">
        <f>AVERAGE(C16:E16)</f>
        <v>3.74184782716383E-2</v>
      </c>
      <c r="G16" s="57">
        <f>(81%-F16)/9</f>
        <v>8.5842391303151314E-2</v>
      </c>
      <c r="H16" s="45">
        <f>F16+G16</f>
        <v>0.12326086957478961</v>
      </c>
      <c r="I16" s="46">
        <f>H16+G16</f>
        <v>0.20910326087794093</v>
      </c>
      <c r="J16" s="46">
        <f>I16+G16</f>
        <v>0.29494565218109225</v>
      </c>
      <c r="K16" s="46">
        <f>J16+G16</f>
        <v>0.38078804348424355</v>
      </c>
      <c r="L16" s="46">
        <f>K16+G16</f>
        <v>0.46663043478739485</v>
      </c>
      <c r="M16" s="46">
        <f>L16+G16</f>
        <v>0.55247282609054615</v>
      </c>
      <c r="N16" s="46">
        <f>M16+G16</f>
        <v>0.63831521739369745</v>
      </c>
      <c r="O16" s="46">
        <f>N16+G16</f>
        <v>0.72415760869684875</v>
      </c>
      <c r="P16" s="46">
        <f>O16+G16</f>
        <v>0.81</v>
      </c>
      <c r="Q16" s="34">
        <f>R16*0.9</f>
        <v>0.18819293479014684</v>
      </c>
      <c r="R16" s="35">
        <f>I16</f>
        <v>0.20910326087794093</v>
      </c>
      <c r="S16" s="36">
        <f>MIN(100%,R16*1.3)</f>
        <v>0.27183423914132321</v>
      </c>
      <c r="T16" s="34">
        <f>U16*0.9</f>
        <v>0.26545108696298303</v>
      </c>
      <c r="U16" s="35">
        <f>J16</f>
        <v>0.29494565218109225</v>
      </c>
      <c r="V16" s="36">
        <f>MIN(100%,U16*1.3)</f>
        <v>0.38342934783541993</v>
      </c>
      <c r="W16" s="37">
        <f>X16*0.9</f>
        <v>0.34270923913581919</v>
      </c>
      <c r="X16" s="38">
        <f>K16</f>
        <v>0.38078804348424355</v>
      </c>
      <c r="Y16" s="36">
        <f>MIN(100%,X16*1.3)</f>
        <v>0.49502445652951665</v>
      </c>
      <c r="Z16" s="37">
        <f>AA16*0.9</f>
        <v>0.4199673913086554</v>
      </c>
      <c r="AA16" s="38">
        <f>L16</f>
        <v>0.46663043478739485</v>
      </c>
      <c r="AB16" s="36">
        <f>MIN(100%,AA16*1.3)</f>
        <v>0.60661956522361338</v>
      </c>
      <c r="AC16" s="37">
        <f>AD16*0.9</f>
        <v>0.49722554348149156</v>
      </c>
      <c r="AD16" s="38">
        <f>M16</f>
        <v>0.55247282609054615</v>
      </c>
      <c r="AE16" s="36">
        <f>MIN(100%,AD16*1.3)</f>
        <v>0.71821467391770999</v>
      </c>
      <c r="AF16" s="37">
        <f>AG16*0.9</f>
        <v>0.57448369565432778</v>
      </c>
      <c r="AG16" s="38">
        <f>N16</f>
        <v>0.63831521739369745</v>
      </c>
      <c r="AH16" s="36">
        <f>MIN(100%,AG16*1.3)</f>
        <v>0.82980978261180671</v>
      </c>
      <c r="AI16" s="37">
        <f>AJ16*0.9</f>
        <v>0.65174184782716393</v>
      </c>
      <c r="AJ16" s="38">
        <f>O16</f>
        <v>0.72415760869684875</v>
      </c>
      <c r="AK16" s="36">
        <f>MIN(100%,AJ16*1.3)</f>
        <v>0.94140489130590344</v>
      </c>
      <c r="AL16" s="37">
        <f>AM16*0.9</f>
        <v>0.72900000000000009</v>
      </c>
      <c r="AM16" s="38">
        <f>P16</f>
        <v>0.81</v>
      </c>
      <c r="AN16" s="36">
        <f>MIN(100%,AM16*1.3)</f>
        <v>1</v>
      </c>
      <c r="AO16" s="55" t="s">
        <v>31</v>
      </c>
      <c r="AP16" s="58" t="s">
        <v>110</v>
      </c>
    </row>
    <row r="17" spans="1:42" ht="14.25" thickTop="1" thickBot="1" x14ac:dyDescent="0.3">
      <c r="A17" s="55" t="s">
        <v>19</v>
      </c>
      <c r="B17" s="55" t="s">
        <v>24</v>
      </c>
      <c r="C17" s="56">
        <v>0.35711655051277702</v>
      </c>
      <c r="D17" s="56">
        <v>0.343329442985564</v>
      </c>
      <c r="E17" s="56">
        <v>0.25181670022049701</v>
      </c>
      <c r="F17" s="56">
        <f>AVERAGE(C17:E17)</f>
        <v>0.31742089790627936</v>
      </c>
      <c r="G17" s="57">
        <f>(81%-F17)/9</f>
        <v>5.4731011343746742E-2</v>
      </c>
      <c r="H17" s="45">
        <f>F17+G17</f>
        <v>0.37215190925002611</v>
      </c>
      <c r="I17" s="46">
        <f>H17+G17</f>
        <v>0.42688292059377286</v>
      </c>
      <c r="J17" s="46">
        <f>I17+G17</f>
        <v>0.48161393193751961</v>
      </c>
      <c r="K17" s="46">
        <f>J17+G17</f>
        <v>0.53634494328126636</v>
      </c>
      <c r="L17" s="46">
        <f>K17+G17</f>
        <v>0.59107595462501306</v>
      </c>
      <c r="M17" s="46">
        <f>L17+G17</f>
        <v>0.64580696596875975</v>
      </c>
      <c r="N17" s="46">
        <f>M17+G17</f>
        <v>0.70053797731250644</v>
      </c>
      <c r="O17" s="46">
        <f>N17+G17</f>
        <v>0.75526898865625314</v>
      </c>
      <c r="P17" s="46">
        <f>O17+G17</f>
        <v>0.80999999999999983</v>
      </c>
      <c r="Q17" s="34">
        <f>R17*0.9</f>
        <v>0.38419462853439557</v>
      </c>
      <c r="R17" s="35">
        <f>I17</f>
        <v>0.42688292059377286</v>
      </c>
      <c r="S17" s="36">
        <f>MIN(100%,R17*1.3)</f>
        <v>0.55494779677190476</v>
      </c>
      <c r="T17" s="34">
        <f>U17*0.9</f>
        <v>0.43345253874376766</v>
      </c>
      <c r="U17" s="35">
        <f>J17</f>
        <v>0.48161393193751961</v>
      </c>
      <c r="V17" s="36">
        <f>MIN(100%,U17*1.3)</f>
        <v>0.62609811151877548</v>
      </c>
      <c r="W17" s="37">
        <f>X17*0.9</f>
        <v>0.48271044895313975</v>
      </c>
      <c r="X17" s="38">
        <f>K17</f>
        <v>0.53634494328126636</v>
      </c>
      <c r="Y17" s="36">
        <f>MIN(100%,X17*1.3)</f>
        <v>0.69724842626564631</v>
      </c>
      <c r="Z17" s="37">
        <f>AA17*0.9</f>
        <v>0.53196835916251173</v>
      </c>
      <c r="AA17" s="38">
        <f>L17</f>
        <v>0.59107595462501306</v>
      </c>
      <c r="AB17" s="36">
        <f>MIN(100%,AA17*1.3)</f>
        <v>0.76839874101251704</v>
      </c>
      <c r="AC17" s="37">
        <f>AD17*0.9</f>
        <v>0.58122626937188382</v>
      </c>
      <c r="AD17" s="38">
        <f>M17</f>
        <v>0.64580696596875975</v>
      </c>
      <c r="AE17" s="36">
        <f>MIN(100%,AD17*1.3)</f>
        <v>0.83954905575938765</v>
      </c>
      <c r="AF17" s="37">
        <f>AG17*0.9</f>
        <v>0.6304841795812558</v>
      </c>
      <c r="AG17" s="38">
        <f>N17</f>
        <v>0.70053797731250644</v>
      </c>
      <c r="AH17" s="36">
        <f>MIN(100%,AG17*1.3)</f>
        <v>0.91069937050625838</v>
      </c>
      <c r="AI17" s="37">
        <f>AJ17*0.9</f>
        <v>0.67974208979062789</v>
      </c>
      <c r="AJ17" s="38">
        <f>O17</f>
        <v>0.75526898865625314</v>
      </c>
      <c r="AK17" s="36">
        <f>MIN(100%,AJ17*1.3)</f>
        <v>0.9818496852531291</v>
      </c>
      <c r="AL17" s="37">
        <f>AM17*0.9</f>
        <v>0.72899999999999987</v>
      </c>
      <c r="AM17" s="38">
        <f>P17</f>
        <v>0.80999999999999983</v>
      </c>
      <c r="AN17" s="36">
        <f>MIN(100%,AM17*1.3)</f>
        <v>1</v>
      </c>
      <c r="AO17" s="55" t="s">
        <v>31</v>
      </c>
      <c r="AP17" s="58" t="s">
        <v>110</v>
      </c>
    </row>
    <row r="18" spans="1:42" s="59" customFormat="1" ht="14.25" thickTop="1" thickBot="1" x14ac:dyDescent="0.3">
      <c r="A18" s="55"/>
      <c r="B18" s="55"/>
      <c r="C18" s="56"/>
      <c r="D18" s="56"/>
      <c r="E18" s="56"/>
      <c r="F18" s="56"/>
      <c r="G18" s="57"/>
      <c r="H18" s="41"/>
      <c r="I18" s="83"/>
      <c r="J18" s="83"/>
      <c r="K18" s="83"/>
      <c r="L18" s="83"/>
      <c r="M18" s="83"/>
      <c r="N18" s="83"/>
      <c r="O18" s="83"/>
      <c r="P18" s="83"/>
      <c r="Q18" s="84"/>
      <c r="R18" s="85"/>
      <c r="S18" s="41"/>
      <c r="T18" s="84"/>
      <c r="U18" s="85"/>
      <c r="V18" s="41"/>
      <c r="W18" s="41"/>
      <c r="X18" s="42"/>
      <c r="Y18" s="41"/>
      <c r="Z18" s="41"/>
      <c r="AA18" s="42"/>
      <c r="AB18" s="41"/>
      <c r="AC18" s="41"/>
      <c r="AD18" s="42"/>
      <c r="AE18" s="41"/>
      <c r="AF18" s="41"/>
      <c r="AG18" s="42"/>
      <c r="AH18" s="41"/>
      <c r="AI18" s="41"/>
      <c r="AJ18" s="42"/>
      <c r="AK18" s="41"/>
      <c r="AL18" s="41"/>
      <c r="AM18" s="42"/>
      <c r="AN18" s="41"/>
      <c r="AO18" s="55"/>
      <c r="AP18" s="58"/>
    </row>
    <row r="19" spans="1:42" ht="14.25" thickTop="1" thickBot="1" x14ac:dyDescent="0.3">
      <c r="A19" s="52" t="s">
        <v>41</v>
      </c>
      <c r="B19" s="52" t="s">
        <v>41</v>
      </c>
      <c r="C19" s="41">
        <v>1.32371631133211</v>
      </c>
      <c r="D19" s="41">
        <v>1.49308904018155</v>
      </c>
      <c r="E19" s="41">
        <v>2.01151648722719</v>
      </c>
      <c r="F19" s="53"/>
      <c r="G19" s="5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55" t="s">
        <v>94</v>
      </c>
      <c r="AP19" s="55" t="s">
        <v>95</v>
      </c>
    </row>
    <row r="20" spans="1:42" ht="14.25" thickTop="1" thickBot="1" x14ac:dyDescent="0.3">
      <c r="A20" s="52" t="s">
        <v>41</v>
      </c>
      <c r="B20" s="52" t="s">
        <v>42</v>
      </c>
      <c r="C20" s="41">
        <v>0.88406690525583997</v>
      </c>
      <c r="D20" s="56">
        <v>0.78315108910426101</v>
      </c>
      <c r="E20" s="56">
        <v>0.64883808072413496</v>
      </c>
      <c r="F20" s="53"/>
      <c r="G20" s="5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55" t="s">
        <v>94</v>
      </c>
      <c r="AP20" s="55" t="s">
        <v>95</v>
      </c>
    </row>
    <row r="21" spans="1:42" s="59" customFormat="1" ht="14.25" thickTop="1" thickBot="1" x14ac:dyDescent="0.3">
      <c r="A21" s="52"/>
      <c r="B21" s="52"/>
      <c r="C21" s="41"/>
      <c r="D21" s="56"/>
      <c r="E21" s="56"/>
      <c r="F21" s="82"/>
      <c r="G21" s="82"/>
      <c r="H21" s="79"/>
      <c r="I21" s="79"/>
      <c r="J21" s="79"/>
      <c r="K21" s="79"/>
      <c r="L21" s="79"/>
      <c r="M21" s="79"/>
      <c r="N21" s="79"/>
      <c r="O21" s="79"/>
      <c r="P21" s="79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55"/>
      <c r="AP21" s="55"/>
    </row>
    <row r="22" spans="1:42" ht="14.25" thickTop="1" thickBot="1" x14ac:dyDescent="0.3">
      <c r="A22" s="55" t="s">
        <v>23</v>
      </c>
      <c r="B22" s="55" t="s">
        <v>50</v>
      </c>
      <c r="C22" s="56">
        <v>0.41077655033075899</v>
      </c>
      <c r="D22" s="56">
        <v>0.17832853421088701</v>
      </c>
      <c r="E22" s="56">
        <v>0.52044779076679204</v>
      </c>
      <c r="F22" s="56">
        <f>AVERAGE(C22:E22)</f>
        <v>0.36985095843614602</v>
      </c>
      <c r="G22" s="57">
        <f>(81%-F22)/9</f>
        <v>4.8905449062650451E-2</v>
      </c>
      <c r="H22" s="45">
        <f>F22+G22</f>
        <v>0.41875640749879645</v>
      </c>
      <c r="I22" s="46">
        <f>H22+G22</f>
        <v>0.46766185656144688</v>
      </c>
      <c r="J22" s="46">
        <f>I22+G22</f>
        <v>0.51656730562409736</v>
      </c>
      <c r="K22" s="46">
        <f>J22+G22</f>
        <v>0.56547275468674785</v>
      </c>
      <c r="L22" s="46">
        <f>K22+G22</f>
        <v>0.61437820374939833</v>
      </c>
      <c r="M22" s="46">
        <f>L22+G22</f>
        <v>0.66328365281204882</v>
      </c>
      <c r="N22" s="46">
        <f>M22+G22</f>
        <v>0.7121891018746993</v>
      </c>
      <c r="O22" s="46">
        <f>N22+G22</f>
        <v>0.76109455093734979</v>
      </c>
      <c r="P22" s="46">
        <f>O22+G22</f>
        <v>0.81000000000000028</v>
      </c>
      <c r="Q22" s="34">
        <f>R22*0.9</f>
        <v>0.42089567090530222</v>
      </c>
      <c r="R22" s="35">
        <f>I22</f>
        <v>0.46766185656144688</v>
      </c>
      <c r="S22" s="36">
        <f>MIN(100%,R22*1.3)</f>
        <v>0.60796041352988095</v>
      </c>
      <c r="T22" s="34">
        <f>U22*0.9</f>
        <v>0.46491057506168765</v>
      </c>
      <c r="U22" s="35">
        <f>J22</f>
        <v>0.51656730562409736</v>
      </c>
      <c r="V22" s="36">
        <f>MIN(100%,U22*1.3)</f>
        <v>0.67153749731132661</v>
      </c>
      <c r="W22" s="37">
        <f>X22*0.9</f>
        <v>0.50892547921807307</v>
      </c>
      <c r="X22" s="38">
        <f>K22</f>
        <v>0.56547275468674785</v>
      </c>
      <c r="Y22" s="36">
        <f>MIN(100%,X22*1.3)</f>
        <v>0.73511458109277228</v>
      </c>
      <c r="Z22" s="37">
        <f>AA22*0.9</f>
        <v>0.5529403833744585</v>
      </c>
      <c r="AA22" s="38">
        <f>L22</f>
        <v>0.61437820374939833</v>
      </c>
      <c r="AB22" s="36">
        <f>MIN(100%,AA22*1.3)</f>
        <v>0.79869166487421783</v>
      </c>
      <c r="AC22" s="37">
        <f>AD22*0.9</f>
        <v>0.59695528753084393</v>
      </c>
      <c r="AD22" s="38">
        <f>M22</f>
        <v>0.66328365281204882</v>
      </c>
      <c r="AE22" s="36">
        <f>MIN(100%,AD22*1.3)</f>
        <v>0.8622687486556635</v>
      </c>
      <c r="AF22" s="37">
        <f>AG22*0.9</f>
        <v>0.64097019168722935</v>
      </c>
      <c r="AG22" s="38">
        <f>N22</f>
        <v>0.7121891018746993</v>
      </c>
      <c r="AH22" s="36">
        <f>MIN(100%,AG22*1.3)</f>
        <v>0.92584583243710916</v>
      </c>
      <c r="AI22" s="37">
        <f>AJ22*0.9</f>
        <v>0.68498509584361478</v>
      </c>
      <c r="AJ22" s="38">
        <f>O22</f>
        <v>0.76109455093734979</v>
      </c>
      <c r="AK22" s="36">
        <f>MIN(100%,AJ22*1.3)</f>
        <v>0.98942291621855472</v>
      </c>
      <c r="AL22" s="37">
        <f>AM22*0.9</f>
        <v>0.72900000000000031</v>
      </c>
      <c r="AM22" s="38">
        <f>P22</f>
        <v>0.81000000000000028</v>
      </c>
      <c r="AN22" s="36">
        <f>MIN(100%,AM22*1.3)</f>
        <v>1</v>
      </c>
      <c r="AO22" s="55" t="s">
        <v>31</v>
      </c>
      <c r="AP22" s="58" t="s">
        <v>110</v>
      </c>
    </row>
    <row r="23" spans="1:42" ht="14.25" thickTop="1" thickBot="1" x14ac:dyDescent="0.3">
      <c r="A23" s="52" t="s">
        <v>23</v>
      </c>
      <c r="B23" s="52" t="s">
        <v>46</v>
      </c>
      <c r="C23" s="41">
        <v>1.00454553224823</v>
      </c>
      <c r="D23" s="41">
        <v>1.0070410777021901</v>
      </c>
      <c r="E23" s="41">
        <v>1.0037906356280299</v>
      </c>
      <c r="F23" s="53"/>
      <c r="G23" s="5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55" t="s">
        <v>94</v>
      </c>
      <c r="AP23" s="55" t="s">
        <v>95</v>
      </c>
    </row>
    <row r="24" spans="1:42" s="91" customFormat="1" ht="14.25" thickTop="1" thickBot="1" x14ac:dyDescent="0.3">
      <c r="A24" s="86"/>
      <c r="B24" s="86"/>
      <c r="C24" s="87"/>
      <c r="D24" s="87"/>
      <c r="E24" s="87"/>
      <c r="F24" s="88"/>
      <c r="G24" s="88"/>
      <c r="H24" s="89"/>
      <c r="I24" s="89"/>
      <c r="J24" s="89"/>
      <c r="K24" s="89"/>
      <c r="L24" s="89"/>
      <c r="M24" s="89"/>
      <c r="N24" s="89"/>
      <c r="O24" s="89"/>
      <c r="P24" s="89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90"/>
      <c r="AP24" s="90"/>
    </row>
    <row r="25" spans="1:42" ht="14.25" thickTop="1" thickBot="1" x14ac:dyDescent="0.3">
      <c r="A25" s="52" t="s">
        <v>17</v>
      </c>
      <c r="B25" s="52" t="s">
        <v>44</v>
      </c>
      <c r="C25" s="41">
        <v>1.4420245943043699</v>
      </c>
      <c r="D25" s="41">
        <v>1.52787719138886</v>
      </c>
      <c r="E25" s="41">
        <v>1.4603880186428</v>
      </c>
      <c r="F25" s="53"/>
      <c r="G25" s="5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55" t="s">
        <v>94</v>
      </c>
      <c r="AP25" s="55" t="s">
        <v>95</v>
      </c>
    </row>
    <row r="26" spans="1:42" ht="14.25" thickTop="1" thickBot="1" x14ac:dyDescent="0.3">
      <c r="A26" s="55" t="s">
        <v>17</v>
      </c>
      <c r="B26" s="55" t="s">
        <v>18</v>
      </c>
      <c r="C26" s="56">
        <v>0.66261403975449795</v>
      </c>
      <c r="D26" s="56">
        <v>0.61073079241744299</v>
      </c>
      <c r="E26" s="56">
        <v>0.65077846771046599</v>
      </c>
      <c r="F26" s="56">
        <f>AVERAGE(C26:E26)</f>
        <v>0.64137443329413568</v>
      </c>
      <c r="G26" s="57">
        <f>(81%-F26)/9</f>
        <v>1.8736174078429375E-2</v>
      </c>
      <c r="H26" s="45">
        <f>F26+G26</f>
        <v>0.66011060737256511</v>
      </c>
      <c r="I26" s="46">
        <f>H26+G26</f>
        <v>0.67884678145099453</v>
      </c>
      <c r="J26" s="46">
        <f>I26+G26</f>
        <v>0.69758295552942395</v>
      </c>
      <c r="K26" s="46">
        <f>J26+G26</f>
        <v>0.71631912960785338</v>
      </c>
      <c r="L26" s="46">
        <f>K26+G26</f>
        <v>0.7350553036862828</v>
      </c>
      <c r="M26" s="46">
        <f>L26+G26</f>
        <v>0.75379147776471223</v>
      </c>
      <c r="N26" s="46">
        <f>M26+G26</f>
        <v>0.77252765184314165</v>
      </c>
      <c r="O26" s="46">
        <f>N26+G26</f>
        <v>0.79126382592157107</v>
      </c>
      <c r="P26" s="46">
        <f>O26+G26</f>
        <v>0.8100000000000005</v>
      </c>
      <c r="Q26" s="34">
        <f>R26*0.9</f>
        <v>0.61096210330589507</v>
      </c>
      <c r="R26" s="35">
        <f>I26</f>
        <v>0.67884678145099453</v>
      </c>
      <c r="S26" s="36">
        <f>MIN(100%,R26*1.3)</f>
        <v>0.88250081588629292</v>
      </c>
      <c r="T26" s="34">
        <f>U26*0.9</f>
        <v>0.62782465997648162</v>
      </c>
      <c r="U26" s="35">
        <f>J26</f>
        <v>0.69758295552942395</v>
      </c>
      <c r="V26" s="36">
        <f>MIN(100%,U26*1.3)</f>
        <v>0.90685784218825116</v>
      </c>
      <c r="W26" s="37">
        <f>X26*0.9</f>
        <v>0.64468721664706807</v>
      </c>
      <c r="X26" s="38">
        <f>K26</f>
        <v>0.71631912960785338</v>
      </c>
      <c r="Y26" s="36">
        <f>MIN(100%,X26*1.3)</f>
        <v>0.9312148684902094</v>
      </c>
      <c r="Z26" s="37">
        <f>AA26*0.9</f>
        <v>0.66154977331765452</v>
      </c>
      <c r="AA26" s="38">
        <f>L26</f>
        <v>0.7350553036862828</v>
      </c>
      <c r="AB26" s="36">
        <f>MIN(100%,AA26*1.3)</f>
        <v>0.95557189479216764</v>
      </c>
      <c r="AC26" s="37">
        <f>AD26*0.9</f>
        <v>0.67841232998824097</v>
      </c>
      <c r="AD26" s="38">
        <f>M26</f>
        <v>0.75379147776471223</v>
      </c>
      <c r="AE26" s="36">
        <f>MIN(100%,AD26*1.3)</f>
        <v>0.97992892109412588</v>
      </c>
      <c r="AF26" s="37">
        <f>AG26*0.9</f>
        <v>0.69527488665882753</v>
      </c>
      <c r="AG26" s="38">
        <f>N26</f>
        <v>0.77252765184314165</v>
      </c>
      <c r="AH26" s="36">
        <f>MIN(100%,AG26*1.3)</f>
        <v>1</v>
      </c>
      <c r="AI26" s="37">
        <f>AJ26*0.9</f>
        <v>0.71213744332941398</v>
      </c>
      <c r="AJ26" s="38">
        <f>O26</f>
        <v>0.79126382592157107</v>
      </c>
      <c r="AK26" s="36">
        <f>MIN(100%,AJ26*1.3)</f>
        <v>1</v>
      </c>
      <c r="AL26" s="37">
        <f>AM26*0.9</f>
        <v>0.72900000000000043</v>
      </c>
      <c r="AM26" s="38">
        <f>P26</f>
        <v>0.8100000000000005</v>
      </c>
      <c r="AN26" s="36">
        <f>MIN(100%,AM26*1.3)</f>
        <v>1</v>
      </c>
      <c r="AO26" s="55" t="s">
        <v>31</v>
      </c>
      <c r="AP26" s="58" t="s">
        <v>110</v>
      </c>
    </row>
    <row r="27" spans="1:42" s="91" customFormat="1" ht="14.25" thickTop="1" thickBot="1" x14ac:dyDescent="0.3">
      <c r="A27" s="90"/>
      <c r="B27" s="90"/>
      <c r="C27" s="92"/>
      <c r="D27" s="92"/>
      <c r="E27" s="92"/>
      <c r="F27" s="92"/>
      <c r="G27" s="93"/>
      <c r="H27" s="87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87"/>
      <c r="T27" s="95"/>
      <c r="U27" s="96"/>
      <c r="V27" s="87"/>
      <c r="W27" s="87"/>
      <c r="X27" s="97"/>
      <c r="Y27" s="87"/>
      <c r="Z27" s="87"/>
      <c r="AA27" s="97"/>
      <c r="AB27" s="87"/>
      <c r="AC27" s="87"/>
      <c r="AD27" s="97"/>
      <c r="AE27" s="87"/>
      <c r="AF27" s="87"/>
      <c r="AG27" s="97"/>
      <c r="AH27" s="87"/>
      <c r="AI27" s="87"/>
      <c r="AJ27" s="97"/>
      <c r="AK27" s="87"/>
      <c r="AL27" s="87"/>
      <c r="AM27" s="97"/>
      <c r="AN27" s="87"/>
      <c r="AO27" s="90"/>
      <c r="AP27" s="98"/>
    </row>
    <row r="28" spans="1:42" ht="14.25" thickTop="1" thickBot="1" x14ac:dyDescent="0.3">
      <c r="A28" s="52" t="s">
        <v>40</v>
      </c>
      <c r="B28" s="52" t="s">
        <v>55</v>
      </c>
      <c r="C28" s="41">
        <v>1.3908749862076599</v>
      </c>
      <c r="D28" s="41">
        <v>1.0009042809042801</v>
      </c>
      <c r="E28" s="41">
        <v>1.0399776841953701</v>
      </c>
      <c r="F28" s="53"/>
      <c r="G28" s="53"/>
      <c r="H28" s="54">
        <v>0.81</v>
      </c>
      <c r="I28" s="54">
        <v>0.81</v>
      </c>
      <c r="J28" s="54">
        <v>0.81</v>
      </c>
      <c r="K28" s="54">
        <v>0.81</v>
      </c>
      <c r="L28" s="54">
        <v>0.81</v>
      </c>
      <c r="M28" s="54">
        <v>0.81</v>
      </c>
      <c r="N28" s="54">
        <v>0.81</v>
      </c>
      <c r="O28" s="54">
        <v>0.81</v>
      </c>
      <c r="P28" s="54">
        <v>0.81</v>
      </c>
      <c r="Q28" s="37">
        <v>0.81</v>
      </c>
      <c r="R28" s="45">
        <v>0.81</v>
      </c>
      <c r="S28" s="36">
        <v>1</v>
      </c>
      <c r="T28" s="37">
        <v>0.81</v>
      </c>
      <c r="U28" s="45">
        <v>0.81</v>
      </c>
      <c r="V28" s="36">
        <v>1</v>
      </c>
      <c r="W28" s="37">
        <v>0.81</v>
      </c>
      <c r="X28" s="45">
        <v>0.81</v>
      </c>
      <c r="Y28" s="36">
        <v>1</v>
      </c>
      <c r="Z28" s="37">
        <v>0.81</v>
      </c>
      <c r="AA28" s="45">
        <v>0.81</v>
      </c>
      <c r="AB28" s="36">
        <v>1</v>
      </c>
      <c r="AC28" s="37">
        <v>0.81</v>
      </c>
      <c r="AD28" s="45">
        <v>0.81</v>
      </c>
      <c r="AE28" s="36">
        <v>1</v>
      </c>
      <c r="AF28" s="37">
        <v>0.81</v>
      </c>
      <c r="AG28" s="45">
        <v>0.81</v>
      </c>
      <c r="AH28" s="36">
        <v>1</v>
      </c>
      <c r="AI28" s="37">
        <v>0.81</v>
      </c>
      <c r="AJ28" s="45">
        <v>0.81</v>
      </c>
      <c r="AK28" s="36">
        <v>1</v>
      </c>
      <c r="AL28" s="37">
        <v>0.81</v>
      </c>
      <c r="AM28" s="45">
        <v>0.81</v>
      </c>
      <c r="AN28" s="36">
        <v>1</v>
      </c>
      <c r="AO28" s="55" t="s">
        <v>94</v>
      </c>
      <c r="AP28" s="55" t="s">
        <v>95</v>
      </c>
    </row>
    <row r="29" spans="1:42" ht="14.25" thickTop="1" thickBot="1" x14ac:dyDescent="0.3">
      <c r="A29" s="52" t="s">
        <v>40</v>
      </c>
      <c r="B29" s="52" t="s">
        <v>47</v>
      </c>
      <c r="C29" s="41">
        <v>0.99643279442599597</v>
      </c>
      <c r="D29" s="41">
        <v>0.99998891467602602</v>
      </c>
      <c r="E29" s="41">
        <v>0.99941629400031495</v>
      </c>
      <c r="F29" s="53"/>
      <c r="G29" s="53"/>
      <c r="H29" s="54">
        <v>0.81</v>
      </c>
      <c r="I29" s="54">
        <v>0.81</v>
      </c>
      <c r="J29" s="54">
        <v>0.81</v>
      </c>
      <c r="K29" s="54">
        <v>0.81</v>
      </c>
      <c r="L29" s="54">
        <v>0.81</v>
      </c>
      <c r="M29" s="54">
        <v>0.81</v>
      </c>
      <c r="N29" s="54">
        <v>0.81</v>
      </c>
      <c r="O29" s="54">
        <v>0.81</v>
      </c>
      <c r="P29" s="54">
        <v>0.81</v>
      </c>
      <c r="Q29" s="37">
        <v>0.81</v>
      </c>
      <c r="R29" s="45">
        <v>0.81</v>
      </c>
      <c r="S29" s="36">
        <v>1</v>
      </c>
      <c r="T29" s="37">
        <v>0.81</v>
      </c>
      <c r="U29" s="45">
        <v>0.81</v>
      </c>
      <c r="V29" s="36">
        <v>1</v>
      </c>
      <c r="W29" s="37">
        <v>0.81</v>
      </c>
      <c r="X29" s="45">
        <v>0.81</v>
      </c>
      <c r="Y29" s="36">
        <v>1</v>
      </c>
      <c r="Z29" s="37">
        <v>0.81</v>
      </c>
      <c r="AA29" s="45">
        <v>0.81</v>
      </c>
      <c r="AB29" s="36">
        <v>1</v>
      </c>
      <c r="AC29" s="37">
        <v>0.81</v>
      </c>
      <c r="AD29" s="45">
        <v>0.81</v>
      </c>
      <c r="AE29" s="36">
        <v>1</v>
      </c>
      <c r="AF29" s="37">
        <v>0.81</v>
      </c>
      <c r="AG29" s="45">
        <v>0.81</v>
      </c>
      <c r="AH29" s="36">
        <v>1</v>
      </c>
      <c r="AI29" s="37">
        <v>0.81</v>
      </c>
      <c r="AJ29" s="45">
        <v>0.81</v>
      </c>
      <c r="AK29" s="36">
        <v>1</v>
      </c>
      <c r="AL29" s="37">
        <v>0.81</v>
      </c>
      <c r="AM29" s="45">
        <v>0.81</v>
      </c>
      <c r="AN29" s="36">
        <v>1</v>
      </c>
      <c r="AO29" s="55" t="s">
        <v>94</v>
      </c>
      <c r="AP29" s="55" t="s">
        <v>95</v>
      </c>
    </row>
    <row r="30" spans="1:42" s="91" customFormat="1" ht="14.25" thickTop="1" thickBot="1" x14ac:dyDescent="0.3">
      <c r="A30" s="86"/>
      <c r="B30" s="86"/>
      <c r="C30" s="87"/>
      <c r="D30" s="87"/>
      <c r="E30" s="87"/>
      <c r="F30" s="88"/>
      <c r="G30" s="88"/>
      <c r="H30" s="89"/>
      <c r="I30" s="89"/>
      <c r="J30" s="89"/>
      <c r="K30" s="89"/>
      <c r="L30" s="89"/>
      <c r="M30" s="89"/>
      <c r="N30" s="89"/>
      <c r="O30" s="89"/>
      <c r="P30" s="89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90"/>
      <c r="AP30" s="90"/>
    </row>
    <row r="31" spans="1:42" ht="14.25" thickTop="1" thickBot="1" x14ac:dyDescent="0.3">
      <c r="A31" s="52" t="s">
        <v>21</v>
      </c>
      <c r="B31" s="52" t="s">
        <v>21</v>
      </c>
      <c r="C31" s="41">
        <v>0.84986082618201397</v>
      </c>
      <c r="D31" s="56">
        <v>0.781375089181781</v>
      </c>
      <c r="E31" s="56">
        <v>0.67112516368049602</v>
      </c>
      <c r="F31" s="53"/>
      <c r="G31" s="53"/>
      <c r="H31" s="54">
        <v>0.81</v>
      </c>
      <c r="I31" s="54">
        <v>0.81</v>
      </c>
      <c r="J31" s="54">
        <v>0.81</v>
      </c>
      <c r="K31" s="54">
        <v>0.81</v>
      </c>
      <c r="L31" s="54">
        <v>0.81</v>
      </c>
      <c r="M31" s="54">
        <v>0.81</v>
      </c>
      <c r="N31" s="54">
        <v>0.81</v>
      </c>
      <c r="O31" s="54">
        <v>0.81</v>
      </c>
      <c r="P31" s="54">
        <v>0.81</v>
      </c>
      <c r="Q31" s="37">
        <v>0.81</v>
      </c>
      <c r="R31" s="45">
        <v>0.81</v>
      </c>
      <c r="S31" s="36">
        <v>1</v>
      </c>
      <c r="T31" s="37">
        <v>0.81</v>
      </c>
      <c r="U31" s="45">
        <v>0.81</v>
      </c>
      <c r="V31" s="36">
        <v>1</v>
      </c>
      <c r="W31" s="37">
        <v>0.81</v>
      </c>
      <c r="X31" s="45">
        <v>0.81</v>
      </c>
      <c r="Y31" s="36">
        <v>1</v>
      </c>
      <c r="Z31" s="37">
        <v>0.81</v>
      </c>
      <c r="AA31" s="45">
        <v>0.81</v>
      </c>
      <c r="AB31" s="36">
        <v>1</v>
      </c>
      <c r="AC31" s="37">
        <v>0.81</v>
      </c>
      <c r="AD31" s="45">
        <v>0.81</v>
      </c>
      <c r="AE31" s="36">
        <v>1</v>
      </c>
      <c r="AF31" s="37">
        <v>0.81</v>
      </c>
      <c r="AG31" s="45">
        <v>0.81</v>
      </c>
      <c r="AH31" s="36">
        <v>1</v>
      </c>
      <c r="AI31" s="37">
        <v>0.81</v>
      </c>
      <c r="AJ31" s="45">
        <v>0.81</v>
      </c>
      <c r="AK31" s="36">
        <v>1</v>
      </c>
      <c r="AL31" s="37">
        <v>0.81</v>
      </c>
      <c r="AM31" s="45">
        <v>0.81</v>
      </c>
      <c r="AN31" s="36">
        <v>1</v>
      </c>
      <c r="AO31" s="55" t="s">
        <v>94</v>
      </c>
      <c r="AP31" s="55" t="s">
        <v>95</v>
      </c>
    </row>
    <row r="32" spans="1:42" ht="14.25" thickTop="1" thickBot="1" x14ac:dyDescent="0.3">
      <c r="A32" s="52" t="s">
        <v>21</v>
      </c>
      <c r="B32" s="52" t="s">
        <v>45</v>
      </c>
      <c r="C32" s="41">
        <v>1.00399221762778</v>
      </c>
      <c r="D32" s="41">
        <v>1.0070000913755901</v>
      </c>
      <c r="E32" s="41">
        <v>1.0110250387780499</v>
      </c>
      <c r="F32" s="53"/>
      <c r="G32" s="53"/>
      <c r="H32" s="54">
        <v>0.81</v>
      </c>
      <c r="I32" s="54">
        <v>0.81</v>
      </c>
      <c r="J32" s="54">
        <v>0.81</v>
      </c>
      <c r="K32" s="54">
        <v>0.81</v>
      </c>
      <c r="L32" s="54">
        <v>0.81</v>
      </c>
      <c r="M32" s="54">
        <v>0.81</v>
      </c>
      <c r="N32" s="54">
        <v>0.81</v>
      </c>
      <c r="O32" s="54">
        <v>0.81</v>
      </c>
      <c r="P32" s="54">
        <v>0.81</v>
      </c>
      <c r="Q32" s="37">
        <v>0.81</v>
      </c>
      <c r="R32" s="45">
        <v>0.81</v>
      </c>
      <c r="S32" s="36">
        <v>1</v>
      </c>
      <c r="T32" s="37">
        <v>0.81</v>
      </c>
      <c r="U32" s="60">
        <v>0.81</v>
      </c>
      <c r="V32" s="36">
        <v>1</v>
      </c>
      <c r="W32" s="37">
        <v>0.81</v>
      </c>
      <c r="X32" s="45">
        <v>0.81</v>
      </c>
      <c r="Y32" s="36">
        <v>1</v>
      </c>
      <c r="Z32" s="37">
        <v>0.81</v>
      </c>
      <c r="AA32" s="45">
        <v>0.81</v>
      </c>
      <c r="AB32" s="36">
        <v>1</v>
      </c>
      <c r="AC32" s="37">
        <v>0.81</v>
      </c>
      <c r="AD32" s="45">
        <v>0.81</v>
      </c>
      <c r="AE32" s="36">
        <v>1</v>
      </c>
      <c r="AF32" s="37">
        <v>0.81</v>
      </c>
      <c r="AG32" s="45">
        <v>0.81</v>
      </c>
      <c r="AH32" s="36">
        <v>1</v>
      </c>
      <c r="AI32" s="37">
        <v>0.81</v>
      </c>
      <c r="AJ32" s="45">
        <v>0.81</v>
      </c>
      <c r="AK32" s="36">
        <v>1</v>
      </c>
      <c r="AL32" s="37">
        <v>0.81</v>
      </c>
      <c r="AM32" s="45">
        <v>0.81</v>
      </c>
      <c r="AN32" s="36">
        <v>1</v>
      </c>
      <c r="AO32" s="55" t="s">
        <v>94</v>
      </c>
      <c r="AP32" s="55" t="s">
        <v>95</v>
      </c>
    </row>
    <row r="33" spans="1:2" ht="13.5" thickTop="1" x14ac:dyDescent="0.25">
      <c r="A33" s="61" t="s">
        <v>51</v>
      </c>
      <c r="B33" s="61" t="s">
        <v>52</v>
      </c>
    </row>
    <row r="34" spans="1:2" x14ac:dyDescent="0.25">
      <c r="A34" s="61" t="s">
        <v>53</v>
      </c>
      <c r="B34" s="61" t="s">
        <v>54</v>
      </c>
    </row>
  </sheetData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3 AO6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6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:AO2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4:AO18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ColWidth="8.7109375" defaultRowHeight="12.75" x14ac:dyDescent="0.25"/>
  <cols>
    <col min="1" max="1" width="11.140625" style="61" customWidth="1"/>
    <col min="2" max="2" width="34.85546875" style="61" bestFit="1" customWidth="1"/>
    <col min="3" max="5" width="5.5703125" style="50" customWidth="1"/>
    <col min="6" max="6" width="7.5703125" style="50" customWidth="1"/>
    <col min="7" max="7" width="8.28515625" style="50" customWidth="1"/>
    <col min="8" max="16" width="5.140625" style="50" hidden="1" customWidth="1"/>
    <col min="17" max="18" width="4.42578125" style="50" customWidth="1"/>
    <col min="19" max="19" width="5.42578125" style="50" customWidth="1"/>
    <col min="20" max="21" width="4.42578125" style="50" customWidth="1"/>
    <col min="22" max="22" width="5.42578125" style="50" customWidth="1"/>
    <col min="23" max="24" width="4.42578125" style="50" customWidth="1"/>
    <col min="25" max="25" width="5.42578125" style="50" customWidth="1"/>
    <col min="26" max="27" width="4.42578125" style="50" customWidth="1"/>
    <col min="28" max="28" width="5.42578125" style="50" customWidth="1"/>
    <col min="29" max="30" width="4.42578125" style="50" customWidth="1"/>
    <col min="31" max="31" width="5.42578125" style="50" customWidth="1"/>
    <col min="32" max="33" width="4.42578125" style="50" customWidth="1"/>
    <col min="34" max="34" width="5.42578125" style="50" customWidth="1"/>
    <col min="35" max="36" width="4.42578125" style="50" customWidth="1"/>
    <col min="37" max="37" width="5.42578125" style="50" customWidth="1"/>
    <col min="38" max="39" width="4.42578125" style="50" customWidth="1"/>
    <col min="40" max="40" width="5.42578125" style="50" customWidth="1"/>
    <col min="41" max="41" width="22.28515625" style="50" bestFit="1" customWidth="1"/>
    <col min="42" max="42" width="30.5703125" style="50" bestFit="1" customWidth="1"/>
    <col min="43" max="16384" width="8.7109375" style="50"/>
  </cols>
  <sheetData>
    <row r="1" spans="1:42" ht="26.25" customHeight="1" thickTop="1" thickBot="1" x14ac:dyDescent="0.3">
      <c r="A1" s="48"/>
      <c r="B1" s="48"/>
      <c r="C1" s="115" t="s">
        <v>69</v>
      </c>
      <c r="D1" s="115"/>
      <c r="E1" s="115"/>
      <c r="F1" s="39"/>
      <c r="G1" s="39"/>
      <c r="H1" s="114" t="s">
        <v>68</v>
      </c>
      <c r="I1" s="114"/>
      <c r="J1" s="114"/>
      <c r="K1" s="114"/>
      <c r="L1" s="114"/>
      <c r="M1" s="114"/>
      <c r="N1" s="114"/>
      <c r="O1" s="114"/>
      <c r="P1" s="114"/>
      <c r="Q1" s="114" t="s">
        <v>1</v>
      </c>
      <c r="R1" s="114"/>
      <c r="S1" s="114"/>
      <c r="T1" s="114" t="s">
        <v>2</v>
      </c>
      <c r="U1" s="114"/>
      <c r="V1" s="114"/>
      <c r="W1" s="114" t="s">
        <v>3</v>
      </c>
      <c r="X1" s="114"/>
      <c r="Y1" s="114"/>
      <c r="Z1" s="114" t="s">
        <v>4</v>
      </c>
      <c r="AA1" s="114"/>
      <c r="AB1" s="114"/>
      <c r="AC1" s="114" t="s">
        <v>5</v>
      </c>
      <c r="AD1" s="114"/>
      <c r="AE1" s="114"/>
      <c r="AF1" s="114" t="s">
        <v>6</v>
      </c>
      <c r="AG1" s="114"/>
      <c r="AH1" s="114"/>
      <c r="AI1" s="114" t="s">
        <v>7</v>
      </c>
      <c r="AJ1" s="114"/>
      <c r="AK1" s="114"/>
      <c r="AL1" s="114" t="s">
        <v>8</v>
      </c>
      <c r="AM1" s="114"/>
      <c r="AN1" s="114"/>
      <c r="AO1" s="49"/>
      <c r="AP1" s="49"/>
    </row>
    <row r="2" spans="1:42" ht="27" thickTop="1" thickBot="1" x14ac:dyDescent="0.3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47" t="s">
        <v>97</v>
      </c>
      <c r="I2" s="47" t="s">
        <v>98</v>
      </c>
      <c r="J2" s="47" t="s">
        <v>99</v>
      </c>
      <c r="K2" s="47" t="s">
        <v>100</v>
      </c>
      <c r="L2" s="47" t="s">
        <v>101</v>
      </c>
      <c r="M2" s="47" t="s">
        <v>102</v>
      </c>
      <c r="N2" s="47" t="s">
        <v>103</v>
      </c>
      <c r="O2" s="47" t="s">
        <v>104</v>
      </c>
      <c r="P2" s="47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33" t="s">
        <v>15</v>
      </c>
      <c r="AP2" s="33" t="s">
        <v>16</v>
      </c>
    </row>
    <row r="3" spans="1:42" ht="14.25" thickTop="1" thickBot="1" x14ac:dyDescent="0.3">
      <c r="A3" s="52" t="s">
        <v>37</v>
      </c>
      <c r="B3" s="52" t="s">
        <v>37</v>
      </c>
      <c r="C3" s="41">
        <v>1.6703365070746601</v>
      </c>
      <c r="D3" s="41">
        <v>1.4879514533086</v>
      </c>
      <c r="E3" s="41">
        <v>1.7674290289805299</v>
      </c>
      <c r="F3" s="53"/>
      <c r="G3" s="53"/>
      <c r="H3" s="54">
        <v>0.81</v>
      </c>
      <c r="I3" s="54">
        <v>0.81</v>
      </c>
      <c r="J3" s="54">
        <v>0.81</v>
      </c>
      <c r="K3" s="54">
        <v>0.81</v>
      </c>
      <c r="L3" s="54">
        <v>0.81</v>
      </c>
      <c r="M3" s="54">
        <v>0.81</v>
      </c>
      <c r="N3" s="54">
        <v>0.81</v>
      </c>
      <c r="O3" s="54">
        <v>0.81</v>
      </c>
      <c r="P3" s="54">
        <v>0.81</v>
      </c>
      <c r="Q3" s="37">
        <v>0.81</v>
      </c>
      <c r="R3" s="45">
        <v>0.81</v>
      </c>
      <c r="S3" s="36">
        <v>1</v>
      </c>
      <c r="T3" s="37">
        <v>0.81</v>
      </c>
      <c r="U3" s="45">
        <v>0.81</v>
      </c>
      <c r="V3" s="36">
        <v>1</v>
      </c>
      <c r="W3" s="37">
        <v>0.81</v>
      </c>
      <c r="X3" s="45">
        <v>0.81</v>
      </c>
      <c r="Y3" s="36">
        <v>1</v>
      </c>
      <c r="Z3" s="37">
        <v>0.81</v>
      </c>
      <c r="AA3" s="45">
        <v>0.81</v>
      </c>
      <c r="AB3" s="36">
        <v>1</v>
      </c>
      <c r="AC3" s="37">
        <v>0.81</v>
      </c>
      <c r="AD3" s="45">
        <v>0.81</v>
      </c>
      <c r="AE3" s="36">
        <v>1</v>
      </c>
      <c r="AF3" s="37">
        <v>0.81</v>
      </c>
      <c r="AG3" s="45">
        <v>0.81</v>
      </c>
      <c r="AH3" s="36">
        <v>1</v>
      </c>
      <c r="AI3" s="37">
        <v>0.81</v>
      </c>
      <c r="AJ3" s="45">
        <v>0.81</v>
      </c>
      <c r="AK3" s="36">
        <v>1</v>
      </c>
      <c r="AL3" s="37">
        <v>0.81</v>
      </c>
      <c r="AM3" s="45">
        <v>0.81</v>
      </c>
      <c r="AN3" s="36">
        <v>1</v>
      </c>
      <c r="AO3" s="55" t="s">
        <v>94</v>
      </c>
      <c r="AP3" s="55" t="s">
        <v>95</v>
      </c>
    </row>
    <row r="4" spans="1:42" ht="14.25" thickTop="1" thickBot="1" x14ac:dyDescent="0.3">
      <c r="A4" s="52" t="s">
        <v>37</v>
      </c>
      <c r="B4" s="52" t="s">
        <v>48</v>
      </c>
      <c r="C4" s="41">
        <v>0.97309029534682501</v>
      </c>
      <c r="D4" s="41">
        <v>0.98089599200022304</v>
      </c>
      <c r="E4" s="41">
        <v>0.96927974547437001</v>
      </c>
      <c r="F4" s="53"/>
      <c r="G4" s="5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55" t="s">
        <v>94</v>
      </c>
      <c r="AP4" s="55" t="s">
        <v>95</v>
      </c>
    </row>
    <row r="5" spans="1:42" ht="14.25" thickTop="1" thickBot="1" x14ac:dyDescent="0.3">
      <c r="A5" s="52" t="s">
        <v>25</v>
      </c>
      <c r="B5" s="52" t="s">
        <v>25</v>
      </c>
      <c r="C5" s="41">
        <v>1.5262712351369401</v>
      </c>
      <c r="D5" s="41">
        <v>1.79036291575037</v>
      </c>
      <c r="E5" s="41">
        <v>1.82414289887734</v>
      </c>
      <c r="F5" s="53"/>
      <c r="G5" s="53"/>
      <c r="H5" s="54">
        <v>0.81</v>
      </c>
      <c r="I5" s="54">
        <v>0.81</v>
      </c>
      <c r="J5" s="54">
        <v>0.81</v>
      </c>
      <c r="K5" s="54">
        <v>0.81</v>
      </c>
      <c r="L5" s="54">
        <v>0.81</v>
      </c>
      <c r="M5" s="54">
        <v>0.81</v>
      </c>
      <c r="N5" s="54">
        <v>0.81</v>
      </c>
      <c r="O5" s="54">
        <v>0.81</v>
      </c>
      <c r="P5" s="54">
        <v>0.81</v>
      </c>
      <c r="Q5" s="37">
        <v>0.81</v>
      </c>
      <c r="R5" s="45">
        <v>0.81</v>
      </c>
      <c r="S5" s="36">
        <v>1</v>
      </c>
      <c r="T5" s="37">
        <v>0.81</v>
      </c>
      <c r="U5" s="45">
        <v>0.81</v>
      </c>
      <c r="V5" s="36">
        <v>1</v>
      </c>
      <c r="W5" s="37">
        <v>0.81</v>
      </c>
      <c r="X5" s="45">
        <v>0.81</v>
      </c>
      <c r="Y5" s="36">
        <v>1</v>
      </c>
      <c r="Z5" s="37">
        <v>0.81</v>
      </c>
      <c r="AA5" s="45">
        <v>0.81</v>
      </c>
      <c r="AB5" s="36">
        <v>1</v>
      </c>
      <c r="AC5" s="37">
        <v>0.81</v>
      </c>
      <c r="AD5" s="45">
        <v>0.81</v>
      </c>
      <c r="AE5" s="36">
        <v>1</v>
      </c>
      <c r="AF5" s="37">
        <v>0.81</v>
      </c>
      <c r="AG5" s="45">
        <v>0.81</v>
      </c>
      <c r="AH5" s="36">
        <v>1</v>
      </c>
      <c r="AI5" s="37">
        <v>0.81</v>
      </c>
      <c r="AJ5" s="45">
        <v>0.81</v>
      </c>
      <c r="AK5" s="36">
        <v>1</v>
      </c>
      <c r="AL5" s="37">
        <v>0.81</v>
      </c>
      <c r="AM5" s="45">
        <v>0.81</v>
      </c>
      <c r="AN5" s="36">
        <v>1</v>
      </c>
      <c r="AO5" s="55" t="s">
        <v>94</v>
      </c>
      <c r="AP5" s="55" t="s">
        <v>95</v>
      </c>
    </row>
    <row r="6" spans="1:42" ht="14.25" thickTop="1" thickBot="1" x14ac:dyDescent="0.3">
      <c r="A6" s="55" t="s">
        <v>25</v>
      </c>
      <c r="B6" s="55" t="s">
        <v>26</v>
      </c>
      <c r="C6" s="56">
        <v>0.36446527112315402</v>
      </c>
      <c r="D6" s="56">
        <v>0.30236857574002901</v>
      </c>
      <c r="E6" s="56">
        <v>0.28249914978097801</v>
      </c>
      <c r="F6" s="56">
        <f>AVERAGE(C6:E6)</f>
        <v>0.31644433221472035</v>
      </c>
      <c r="G6" s="57">
        <f>(81%-F6)/9</f>
        <v>5.4839518642808859E-2</v>
      </c>
      <c r="H6" s="45">
        <f>F6+G6</f>
        <v>0.37128385085752919</v>
      </c>
      <c r="I6" s="46">
        <f>H6+G6</f>
        <v>0.42612336950033802</v>
      </c>
      <c r="J6" s="46">
        <f>I6+G6</f>
        <v>0.48096288814314686</v>
      </c>
      <c r="K6" s="46">
        <f>J6+G6</f>
        <v>0.5358024067859557</v>
      </c>
      <c r="L6" s="46">
        <f>K6+G6</f>
        <v>0.59064192542876459</v>
      </c>
      <c r="M6" s="46">
        <f>L6+G6</f>
        <v>0.64548144407157348</v>
      </c>
      <c r="N6" s="46">
        <f>M6+G6</f>
        <v>0.70032096271438238</v>
      </c>
      <c r="O6" s="46">
        <f>N6+G6</f>
        <v>0.75516048135719127</v>
      </c>
      <c r="P6" s="46">
        <f>O6+G6</f>
        <v>0.81000000000000016</v>
      </c>
      <c r="Q6" s="34">
        <f>R6*0.9</f>
        <v>0.38351103255030422</v>
      </c>
      <c r="R6" s="35">
        <f>I6</f>
        <v>0.42612336950033802</v>
      </c>
      <c r="S6" s="36">
        <f>MIN(100%,R6*1.3)</f>
        <v>0.55396038035043949</v>
      </c>
      <c r="T6" s="34">
        <f>U6*0.9</f>
        <v>0.4328665993288322</v>
      </c>
      <c r="U6" s="35">
        <f>J6</f>
        <v>0.48096288814314686</v>
      </c>
      <c r="V6" s="36">
        <f>MIN(100%,U6*1.3)</f>
        <v>0.62525175458609095</v>
      </c>
      <c r="W6" s="37">
        <f>X6*0.9</f>
        <v>0.48222216610736013</v>
      </c>
      <c r="X6" s="38">
        <f>K6</f>
        <v>0.5358024067859557</v>
      </c>
      <c r="Y6" s="36">
        <f>MIN(100%,X6*1.3)</f>
        <v>0.69654312882174241</v>
      </c>
      <c r="Z6" s="37">
        <f>AA6*0.9</f>
        <v>0.53157773288588817</v>
      </c>
      <c r="AA6" s="38">
        <f>L6</f>
        <v>0.59064192542876459</v>
      </c>
      <c r="AB6" s="36">
        <f>MIN(100%,AA6*1.3)</f>
        <v>0.76783450305739398</v>
      </c>
      <c r="AC6" s="37">
        <f>AD6*0.9</f>
        <v>0.5809332996644162</v>
      </c>
      <c r="AD6" s="38">
        <f>M6</f>
        <v>0.64548144407157348</v>
      </c>
      <c r="AE6" s="36">
        <f>MIN(100%,AD6*1.3)</f>
        <v>0.83912587729304555</v>
      </c>
      <c r="AF6" s="37">
        <f>AG6*0.9</f>
        <v>0.63028886644294413</v>
      </c>
      <c r="AG6" s="38">
        <f>N6</f>
        <v>0.70032096271438238</v>
      </c>
      <c r="AH6" s="36">
        <f>MIN(100%,AG6*1.3)</f>
        <v>0.91041725152869712</v>
      </c>
      <c r="AI6" s="37">
        <f>AJ6*0.9</f>
        <v>0.67964443322147217</v>
      </c>
      <c r="AJ6" s="38">
        <f>O6</f>
        <v>0.75516048135719127</v>
      </c>
      <c r="AK6" s="36">
        <f>MIN(100%,AJ6*1.3)</f>
        <v>0.9817086257643487</v>
      </c>
      <c r="AL6" s="37">
        <f>AM6*0.9</f>
        <v>0.7290000000000002</v>
      </c>
      <c r="AM6" s="38">
        <f>P6</f>
        <v>0.81000000000000016</v>
      </c>
      <c r="AN6" s="36">
        <f>MIN(100%,AM6*1.3)</f>
        <v>1</v>
      </c>
      <c r="AO6" s="55" t="s">
        <v>31</v>
      </c>
      <c r="AP6" s="58" t="s">
        <v>110</v>
      </c>
    </row>
    <row r="7" spans="1:42" ht="14.25" thickTop="1" thickBot="1" x14ac:dyDescent="0.3">
      <c r="A7" s="55" t="s">
        <v>19</v>
      </c>
      <c r="B7" s="55" t="s">
        <v>109</v>
      </c>
      <c r="C7" s="41">
        <v>0.86173776319387496</v>
      </c>
      <c r="D7" s="56">
        <v>0</v>
      </c>
      <c r="E7" s="56">
        <v>0</v>
      </c>
      <c r="F7" s="53"/>
      <c r="G7" s="53"/>
      <c r="H7" s="54">
        <v>0.81</v>
      </c>
      <c r="I7" s="54">
        <v>0.81</v>
      </c>
      <c r="J7" s="54">
        <v>0.81</v>
      </c>
      <c r="K7" s="54">
        <v>0.81</v>
      </c>
      <c r="L7" s="54">
        <v>0.81</v>
      </c>
      <c r="M7" s="54">
        <v>0.81</v>
      </c>
      <c r="N7" s="54">
        <v>0.81</v>
      </c>
      <c r="O7" s="54">
        <v>0.81</v>
      </c>
      <c r="P7" s="54">
        <v>0.81</v>
      </c>
      <c r="Q7" s="37">
        <v>0.81</v>
      </c>
      <c r="R7" s="45">
        <v>0.81</v>
      </c>
      <c r="S7" s="36">
        <v>1</v>
      </c>
      <c r="T7" s="37">
        <v>0.81</v>
      </c>
      <c r="U7" s="45">
        <v>0.81</v>
      </c>
      <c r="V7" s="36">
        <v>1</v>
      </c>
      <c r="W7" s="37">
        <v>0.81</v>
      </c>
      <c r="X7" s="45">
        <v>0.81</v>
      </c>
      <c r="Y7" s="36">
        <v>1</v>
      </c>
      <c r="Z7" s="37">
        <v>0.81</v>
      </c>
      <c r="AA7" s="45">
        <v>0.81</v>
      </c>
      <c r="AB7" s="36">
        <v>1</v>
      </c>
      <c r="AC7" s="37">
        <v>0.81</v>
      </c>
      <c r="AD7" s="45">
        <v>0.81</v>
      </c>
      <c r="AE7" s="36">
        <v>1</v>
      </c>
      <c r="AF7" s="37">
        <v>0.81</v>
      </c>
      <c r="AG7" s="45">
        <v>0.81</v>
      </c>
      <c r="AH7" s="36">
        <v>1</v>
      </c>
      <c r="AI7" s="37">
        <v>0.81</v>
      </c>
      <c r="AJ7" s="45">
        <v>0.81</v>
      </c>
      <c r="AK7" s="36">
        <v>1</v>
      </c>
      <c r="AL7" s="37">
        <v>0.81</v>
      </c>
      <c r="AM7" s="45">
        <v>0.81</v>
      </c>
      <c r="AN7" s="36">
        <v>1</v>
      </c>
      <c r="AO7" s="55" t="s">
        <v>94</v>
      </c>
      <c r="AP7" s="55" t="s">
        <v>95</v>
      </c>
    </row>
    <row r="8" spans="1:42" ht="14.25" thickTop="1" thickBot="1" x14ac:dyDescent="0.3">
      <c r="A8" s="55" t="s">
        <v>19</v>
      </c>
      <c r="B8" s="55" t="s">
        <v>56</v>
      </c>
      <c r="C8" s="56">
        <v>0.47351460707922799</v>
      </c>
      <c r="D8" s="56">
        <v>0.35773621235043301</v>
      </c>
      <c r="E8" s="56">
        <v>0.50619567940490595</v>
      </c>
      <c r="F8" s="56">
        <f>AVERAGE(C8:E8)</f>
        <v>0.44581549961152228</v>
      </c>
      <c r="G8" s="57">
        <f>(81%-F8)/9</f>
        <v>4.0464944487608644E-2</v>
      </c>
      <c r="H8" s="45">
        <f>F8+G8</f>
        <v>0.4862804440991309</v>
      </c>
      <c r="I8" s="46">
        <f>H8+G8</f>
        <v>0.52674538858673958</v>
      </c>
      <c r="J8" s="46">
        <f>I8+G8</f>
        <v>0.56721033307434821</v>
      </c>
      <c r="K8" s="46">
        <f>J8+G8</f>
        <v>0.60767527756195683</v>
      </c>
      <c r="L8" s="46">
        <f>K8+G8</f>
        <v>0.64814022204956545</v>
      </c>
      <c r="M8" s="46">
        <f>L8+G8</f>
        <v>0.68860516653717407</v>
      </c>
      <c r="N8" s="46">
        <f>M8+G8</f>
        <v>0.7290701110247827</v>
      </c>
      <c r="O8" s="46">
        <f>N8+G8</f>
        <v>0.76953505551239132</v>
      </c>
      <c r="P8" s="46">
        <f>O8+G8</f>
        <v>0.80999999999999994</v>
      </c>
      <c r="Q8" s="34">
        <f>R8*0.9</f>
        <v>0.47407084972806562</v>
      </c>
      <c r="R8" s="35">
        <f>I8</f>
        <v>0.52674538858673958</v>
      </c>
      <c r="S8" s="36">
        <f>MIN(100%,R8*1.3)</f>
        <v>0.68476900516276151</v>
      </c>
      <c r="T8" s="34">
        <f>U8*0.9</f>
        <v>0.51048929976691337</v>
      </c>
      <c r="U8" s="35">
        <f>J8</f>
        <v>0.56721033307434821</v>
      </c>
      <c r="V8" s="36">
        <f>MIN(100%,U8*1.3)</f>
        <v>0.7373734329966527</v>
      </c>
      <c r="W8" s="34">
        <f>X8*0.9</f>
        <v>0.54690774980576118</v>
      </c>
      <c r="X8" s="35">
        <f>K8</f>
        <v>0.60767527756195683</v>
      </c>
      <c r="Y8" s="36">
        <f>MIN(100%,X8*1.3)</f>
        <v>0.78997786083054389</v>
      </c>
      <c r="Z8" s="34">
        <f>AA8*0.9</f>
        <v>0.58332619984460887</v>
      </c>
      <c r="AA8" s="35">
        <f>L8</f>
        <v>0.64814022204956545</v>
      </c>
      <c r="AB8" s="36">
        <f>MIN(100%,AA8*1.3)</f>
        <v>0.84258228866443508</v>
      </c>
      <c r="AC8" s="34">
        <f>AD8*0.9</f>
        <v>0.61974464988345668</v>
      </c>
      <c r="AD8" s="35">
        <f>M8</f>
        <v>0.68860516653717407</v>
      </c>
      <c r="AE8" s="36">
        <f>MIN(100%,AD8*1.3)</f>
        <v>0.89518671649832637</v>
      </c>
      <c r="AF8" s="34">
        <f>AG8*0.9</f>
        <v>0.65616309992230448</v>
      </c>
      <c r="AG8" s="35">
        <f>N8</f>
        <v>0.7290701110247827</v>
      </c>
      <c r="AH8" s="36">
        <f>MIN(100%,AG8*1.3)</f>
        <v>0.94779114433221756</v>
      </c>
      <c r="AI8" s="34">
        <f>AJ8*0.9</f>
        <v>0.69258154996115218</v>
      </c>
      <c r="AJ8" s="35">
        <f>O8</f>
        <v>0.76953505551239132</v>
      </c>
      <c r="AK8" s="36">
        <f>MIN(100%,AJ8*1.3)</f>
        <v>1</v>
      </c>
      <c r="AL8" s="34">
        <f>AM8*0.9</f>
        <v>0.72899999999999998</v>
      </c>
      <c r="AM8" s="35">
        <f>P8</f>
        <v>0.80999999999999994</v>
      </c>
      <c r="AN8" s="36">
        <f>MIN(100%,AM8*1.3)</f>
        <v>1</v>
      </c>
      <c r="AO8" s="55" t="s">
        <v>31</v>
      </c>
      <c r="AP8" s="58" t="s">
        <v>110</v>
      </c>
    </row>
    <row r="9" spans="1:42" ht="14.25" thickTop="1" thickBot="1" x14ac:dyDescent="0.3">
      <c r="A9" s="55" t="s">
        <v>19</v>
      </c>
      <c r="B9" s="55" t="s">
        <v>57</v>
      </c>
      <c r="C9" s="56">
        <v>0.209365865001329</v>
      </c>
      <c r="D9" s="56">
        <v>0.21457680250783701</v>
      </c>
      <c r="E9" s="56">
        <v>0.57548172247965201</v>
      </c>
      <c r="F9" s="56">
        <f>AVERAGE(C9:E9)</f>
        <v>0.33314146332960598</v>
      </c>
      <c r="G9" s="57">
        <f>(81%-F9)/9</f>
        <v>5.2984281852266009E-2</v>
      </c>
      <c r="H9" s="45">
        <f>F9+G9</f>
        <v>0.38612574518187198</v>
      </c>
      <c r="I9" s="46">
        <f>H9+G9</f>
        <v>0.43911002703413798</v>
      </c>
      <c r="J9" s="46">
        <f>I9+G9</f>
        <v>0.49209430888640399</v>
      </c>
      <c r="K9" s="46">
        <f>J9+G9</f>
        <v>0.54507859073867004</v>
      </c>
      <c r="L9" s="46">
        <f>K9+G9</f>
        <v>0.59806287259093605</v>
      </c>
      <c r="M9" s="46">
        <f>L9+G9</f>
        <v>0.65104715444320205</v>
      </c>
      <c r="N9" s="46">
        <f>M9+G9</f>
        <v>0.70403143629546805</v>
      </c>
      <c r="O9" s="46">
        <f>N9+G9</f>
        <v>0.75701571814773405</v>
      </c>
      <c r="P9" s="46">
        <f>O9+G9</f>
        <v>0.81</v>
      </c>
      <c r="Q9" s="34">
        <f>R9*0.9</f>
        <v>0.39519902433072418</v>
      </c>
      <c r="R9" s="35">
        <f>I9</f>
        <v>0.43911002703413798</v>
      </c>
      <c r="S9" s="36">
        <f>MIN(100%,R9*1.3)</f>
        <v>0.5708430351443794</v>
      </c>
      <c r="T9" s="34">
        <f>U9*0.9</f>
        <v>0.4428848779977636</v>
      </c>
      <c r="U9" s="35">
        <f>J9</f>
        <v>0.49209430888640399</v>
      </c>
      <c r="V9" s="36">
        <f>MIN(100%,U9*1.3)</f>
        <v>0.63972260155232519</v>
      </c>
      <c r="W9" s="37">
        <f>X9*0.9</f>
        <v>0.49057073166480303</v>
      </c>
      <c r="X9" s="38">
        <f>K9</f>
        <v>0.54507859073867004</v>
      </c>
      <c r="Y9" s="36">
        <f>MIN(100%,X9*1.3)</f>
        <v>0.70860216796027109</v>
      </c>
      <c r="Z9" s="37">
        <f>AA9*0.9</f>
        <v>0.53825658533184251</v>
      </c>
      <c r="AA9" s="38">
        <f>L9</f>
        <v>0.59806287259093605</v>
      </c>
      <c r="AB9" s="36">
        <f>MIN(100%,AA9*1.3)</f>
        <v>0.77748173436821688</v>
      </c>
      <c r="AC9" s="37">
        <f>AD9*0.9</f>
        <v>0.58594243899888188</v>
      </c>
      <c r="AD9" s="38">
        <f>M9</f>
        <v>0.65104715444320205</v>
      </c>
      <c r="AE9" s="36">
        <f>MIN(100%,AD9*1.3)</f>
        <v>0.84636130077616267</v>
      </c>
      <c r="AF9" s="37">
        <f>AG9*0.9</f>
        <v>0.63362829266592124</v>
      </c>
      <c r="AG9" s="38">
        <f>N9</f>
        <v>0.70403143629546805</v>
      </c>
      <c r="AH9" s="36">
        <f>MIN(100%,AG9*1.3)</f>
        <v>0.91524086718410846</v>
      </c>
      <c r="AI9" s="37">
        <f>AJ9*0.9</f>
        <v>0.68131414633296061</v>
      </c>
      <c r="AJ9" s="38">
        <f>O9</f>
        <v>0.75701571814773405</v>
      </c>
      <c r="AK9" s="36">
        <f>MIN(100%,AJ9*1.3)</f>
        <v>0.98412043359205426</v>
      </c>
      <c r="AL9" s="37">
        <f>AM9*0.9</f>
        <v>0.72900000000000009</v>
      </c>
      <c r="AM9" s="38">
        <f>P9</f>
        <v>0.81</v>
      </c>
      <c r="AN9" s="36">
        <f>MIN(100%,AM9*1.3)</f>
        <v>1</v>
      </c>
      <c r="AO9" s="55" t="s">
        <v>31</v>
      </c>
      <c r="AP9" s="58" t="s">
        <v>110</v>
      </c>
    </row>
    <row r="10" spans="1:42" ht="14.25" thickTop="1" thickBot="1" x14ac:dyDescent="0.3">
      <c r="A10" s="52" t="s">
        <v>19</v>
      </c>
      <c r="B10" s="52" t="s">
        <v>43</v>
      </c>
      <c r="C10" s="41">
        <v>1.71453015168331</v>
      </c>
      <c r="D10" s="41">
        <v>0.94737033799533799</v>
      </c>
      <c r="E10" s="41">
        <v>1.5024739024739</v>
      </c>
      <c r="F10" s="53"/>
      <c r="G10" s="5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55" t="s">
        <v>94</v>
      </c>
      <c r="AP10" s="55" t="s">
        <v>95</v>
      </c>
    </row>
    <row r="11" spans="1:42" ht="14.25" thickTop="1" thickBot="1" x14ac:dyDescent="0.3">
      <c r="A11" s="52" t="s">
        <v>19</v>
      </c>
      <c r="B11" s="52" t="s">
        <v>38</v>
      </c>
      <c r="C11" s="41">
        <v>1.4983002900204401</v>
      </c>
      <c r="D11" s="41">
        <v>1.5047103857420701</v>
      </c>
      <c r="E11" s="41">
        <v>1.4824162410153501</v>
      </c>
      <c r="F11" s="53"/>
      <c r="G11" s="53"/>
      <c r="H11" s="54">
        <v>0.81</v>
      </c>
      <c r="I11" s="54">
        <v>0.81</v>
      </c>
      <c r="J11" s="54">
        <v>0.81</v>
      </c>
      <c r="K11" s="54">
        <v>0.81</v>
      </c>
      <c r="L11" s="54">
        <v>0.81</v>
      </c>
      <c r="M11" s="54">
        <v>0.81</v>
      </c>
      <c r="N11" s="54">
        <v>0.81</v>
      </c>
      <c r="O11" s="54">
        <v>0.81</v>
      </c>
      <c r="P11" s="54">
        <v>0.81</v>
      </c>
      <c r="Q11" s="37">
        <v>0.81</v>
      </c>
      <c r="R11" s="45">
        <v>0.81</v>
      </c>
      <c r="S11" s="36">
        <v>1</v>
      </c>
      <c r="T11" s="37">
        <v>0.81</v>
      </c>
      <c r="U11" s="45">
        <v>0.81</v>
      </c>
      <c r="V11" s="36">
        <v>1</v>
      </c>
      <c r="W11" s="37">
        <v>0.81</v>
      </c>
      <c r="X11" s="45">
        <v>0.81</v>
      </c>
      <c r="Y11" s="36">
        <v>1</v>
      </c>
      <c r="Z11" s="37">
        <v>0.81</v>
      </c>
      <c r="AA11" s="45">
        <v>0.81</v>
      </c>
      <c r="AB11" s="36">
        <v>1</v>
      </c>
      <c r="AC11" s="37">
        <v>0.81</v>
      </c>
      <c r="AD11" s="45">
        <v>0.81</v>
      </c>
      <c r="AE11" s="36">
        <v>1</v>
      </c>
      <c r="AF11" s="37">
        <v>0.81</v>
      </c>
      <c r="AG11" s="45">
        <v>0.81</v>
      </c>
      <c r="AH11" s="36">
        <v>1</v>
      </c>
      <c r="AI11" s="37">
        <v>0.81</v>
      </c>
      <c r="AJ11" s="45">
        <v>0.81</v>
      </c>
      <c r="AK11" s="36">
        <v>1</v>
      </c>
      <c r="AL11" s="37">
        <v>0.81</v>
      </c>
      <c r="AM11" s="45">
        <v>0.81</v>
      </c>
      <c r="AN11" s="36">
        <v>1</v>
      </c>
      <c r="AO11" s="55" t="s">
        <v>94</v>
      </c>
      <c r="AP11" s="55" t="s">
        <v>95</v>
      </c>
    </row>
    <row r="12" spans="1:42" ht="14.25" thickTop="1" thickBot="1" x14ac:dyDescent="0.3">
      <c r="A12" s="52" t="s">
        <v>19</v>
      </c>
      <c r="B12" s="52" t="s">
        <v>39</v>
      </c>
      <c r="C12" s="41">
        <v>1.40032386519005</v>
      </c>
      <c r="D12" s="41">
        <v>1.2157513437719101</v>
      </c>
      <c r="E12" s="41">
        <v>1.13152765063809</v>
      </c>
      <c r="F12" s="53"/>
      <c r="G12" s="5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55" t="s">
        <v>94</v>
      </c>
      <c r="AP12" s="55" t="s">
        <v>95</v>
      </c>
    </row>
    <row r="13" spans="1:42" ht="14.25" thickTop="1" thickBot="1" x14ac:dyDescent="0.3">
      <c r="A13" s="55" t="s">
        <v>19</v>
      </c>
      <c r="B13" s="55" t="s">
        <v>58</v>
      </c>
      <c r="C13" s="56">
        <v>0</v>
      </c>
      <c r="D13" s="56">
        <v>0.35188041125541097</v>
      </c>
      <c r="E13" s="56">
        <v>0</v>
      </c>
      <c r="F13" s="56">
        <f>AVERAGE(C13:E13)</f>
        <v>0.11729347041847032</v>
      </c>
      <c r="G13" s="57">
        <f>(81%-F13)/9</f>
        <v>7.6967392175725527E-2</v>
      </c>
      <c r="H13" s="45">
        <f>F13+G13</f>
        <v>0.19426086259419584</v>
      </c>
      <c r="I13" s="46">
        <f>H13+G13</f>
        <v>0.27122825476992135</v>
      </c>
      <c r="J13" s="46">
        <f>I13+G13</f>
        <v>0.34819564694564686</v>
      </c>
      <c r="K13" s="46">
        <f>J13+G13</f>
        <v>0.42516303912137238</v>
      </c>
      <c r="L13" s="46">
        <f>K13+G13</f>
        <v>0.50213043129709789</v>
      </c>
      <c r="M13" s="46">
        <f>L13+G13</f>
        <v>0.57909782347282346</v>
      </c>
      <c r="N13" s="46">
        <f>M13+G13</f>
        <v>0.65606521564854903</v>
      </c>
      <c r="O13" s="46">
        <f>N13+G13</f>
        <v>0.7330326078242746</v>
      </c>
      <c r="P13" s="46">
        <f>O13+G13</f>
        <v>0.81000000000000016</v>
      </c>
      <c r="Q13" s="34">
        <f>R13*0.9</f>
        <v>0.24410542929292922</v>
      </c>
      <c r="R13" s="35">
        <f>I13</f>
        <v>0.27122825476992135</v>
      </c>
      <c r="S13" s="36">
        <f>MIN(100%,R13*1.3)</f>
        <v>0.35259673120089779</v>
      </c>
      <c r="T13" s="34">
        <f>U13*0.9</f>
        <v>0.31337608225108221</v>
      </c>
      <c r="U13" s="35">
        <f>J13</f>
        <v>0.34819564694564686</v>
      </c>
      <c r="V13" s="36">
        <f>MIN(100%,U13*1.3)</f>
        <v>0.45265434102934093</v>
      </c>
      <c r="W13" s="37">
        <f>X13*0.9</f>
        <v>0.38264673520923514</v>
      </c>
      <c r="X13" s="38">
        <f>K13</f>
        <v>0.42516303912137238</v>
      </c>
      <c r="Y13" s="36">
        <f>MIN(100%,X13*1.3)</f>
        <v>0.55271195085778413</v>
      </c>
      <c r="Z13" s="37">
        <f>AA13*0.9</f>
        <v>0.45191738816738813</v>
      </c>
      <c r="AA13" s="38">
        <f>L13</f>
        <v>0.50213043129709789</v>
      </c>
      <c r="AB13" s="36">
        <f>MIN(100%,AA13*1.3)</f>
        <v>0.65276956068622727</v>
      </c>
      <c r="AC13" s="37">
        <f>AD13*0.9</f>
        <v>0.52118804112554118</v>
      </c>
      <c r="AD13" s="38">
        <f>M13</f>
        <v>0.57909782347282346</v>
      </c>
      <c r="AE13" s="36">
        <f>MIN(100%,AD13*1.3)</f>
        <v>0.75282717051467052</v>
      </c>
      <c r="AF13" s="37">
        <f>AG13*0.9</f>
        <v>0.59045869408369411</v>
      </c>
      <c r="AG13" s="38">
        <f>N13</f>
        <v>0.65606521564854903</v>
      </c>
      <c r="AH13" s="36">
        <f>MIN(100%,AG13*1.3)</f>
        <v>0.85288478034311377</v>
      </c>
      <c r="AI13" s="37">
        <f>AJ13*0.9</f>
        <v>0.65972934704184716</v>
      </c>
      <c r="AJ13" s="38">
        <f>O13</f>
        <v>0.7330326078242746</v>
      </c>
      <c r="AK13" s="36">
        <f>MIN(100%,AJ13*1.3)</f>
        <v>0.95294239017155702</v>
      </c>
      <c r="AL13" s="37">
        <f>AM13*0.9</f>
        <v>0.7290000000000002</v>
      </c>
      <c r="AM13" s="38">
        <f>P13</f>
        <v>0.81000000000000016</v>
      </c>
      <c r="AN13" s="36">
        <f>MIN(100%,AM13*1.3)</f>
        <v>1</v>
      </c>
      <c r="AO13" s="55" t="s">
        <v>31</v>
      </c>
      <c r="AP13" s="58" t="s">
        <v>110</v>
      </c>
    </row>
    <row r="14" spans="1:42" ht="14.25" thickTop="1" thickBot="1" x14ac:dyDescent="0.3">
      <c r="A14" s="55" t="s">
        <v>19</v>
      </c>
      <c r="B14" s="55" t="s">
        <v>49</v>
      </c>
      <c r="C14" s="56">
        <v>1.42384831562206E-2</v>
      </c>
      <c r="D14" s="56">
        <v>3.4876642531509801E-2</v>
      </c>
      <c r="E14" s="56">
        <v>6.3140309127184505E-2</v>
      </c>
      <c r="F14" s="56">
        <f>AVERAGE(C14:E14)</f>
        <v>3.74184782716383E-2</v>
      </c>
      <c r="G14" s="57">
        <f>(81%-F14)/9</f>
        <v>8.5842391303151314E-2</v>
      </c>
      <c r="H14" s="45">
        <f>F14+G14</f>
        <v>0.12326086957478961</v>
      </c>
      <c r="I14" s="46">
        <f>H14+G14</f>
        <v>0.20910326087794093</v>
      </c>
      <c r="J14" s="46">
        <f>I14+G14</f>
        <v>0.29494565218109225</v>
      </c>
      <c r="K14" s="46">
        <f>J14+G14</f>
        <v>0.38078804348424355</v>
      </c>
      <c r="L14" s="46">
        <f>K14+G14</f>
        <v>0.46663043478739485</v>
      </c>
      <c r="M14" s="46">
        <f>L14+G14</f>
        <v>0.55247282609054615</v>
      </c>
      <c r="N14" s="46">
        <f>M14+G14</f>
        <v>0.63831521739369745</v>
      </c>
      <c r="O14" s="46">
        <f>N14+G14</f>
        <v>0.72415760869684875</v>
      </c>
      <c r="P14" s="46">
        <f>O14+G14</f>
        <v>0.81</v>
      </c>
      <c r="Q14" s="34">
        <f>R14*0.9</f>
        <v>0.18819293479014684</v>
      </c>
      <c r="R14" s="35">
        <f>I14</f>
        <v>0.20910326087794093</v>
      </c>
      <c r="S14" s="36">
        <f>MIN(100%,R14*1.3)</f>
        <v>0.27183423914132321</v>
      </c>
      <c r="T14" s="34">
        <f>U14*0.9</f>
        <v>0.26545108696298303</v>
      </c>
      <c r="U14" s="35">
        <f>J14</f>
        <v>0.29494565218109225</v>
      </c>
      <c r="V14" s="36">
        <f>MIN(100%,U14*1.3)</f>
        <v>0.38342934783541993</v>
      </c>
      <c r="W14" s="37">
        <f>X14*0.9</f>
        <v>0.34270923913581919</v>
      </c>
      <c r="X14" s="38">
        <f>K14</f>
        <v>0.38078804348424355</v>
      </c>
      <c r="Y14" s="36">
        <f>MIN(100%,X14*1.3)</f>
        <v>0.49502445652951665</v>
      </c>
      <c r="Z14" s="37">
        <f>AA14*0.9</f>
        <v>0.4199673913086554</v>
      </c>
      <c r="AA14" s="38">
        <f>L14</f>
        <v>0.46663043478739485</v>
      </c>
      <c r="AB14" s="36">
        <f>MIN(100%,AA14*1.3)</f>
        <v>0.60661956522361338</v>
      </c>
      <c r="AC14" s="37">
        <f>AD14*0.9</f>
        <v>0.49722554348149156</v>
      </c>
      <c r="AD14" s="38">
        <f>M14</f>
        <v>0.55247282609054615</v>
      </c>
      <c r="AE14" s="36">
        <f>MIN(100%,AD14*1.3)</f>
        <v>0.71821467391770999</v>
      </c>
      <c r="AF14" s="37">
        <f>AG14*0.9</f>
        <v>0.57448369565432778</v>
      </c>
      <c r="AG14" s="38">
        <f>N14</f>
        <v>0.63831521739369745</v>
      </c>
      <c r="AH14" s="36">
        <f>MIN(100%,AG14*1.3)</f>
        <v>0.82980978261180671</v>
      </c>
      <c r="AI14" s="37">
        <f>AJ14*0.9</f>
        <v>0.65174184782716393</v>
      </c>
      <c r="AJ14" s="38">
        <f>O14</f>
        <v>0.72415760869684875</v>
      </c>
      <c r="AK14" s="36">
        <f>MIN(100%,AJ14*1.3)</f>
        <v>0.94140489130590344</v>
      </c>
      <c r="AL14" s="37">
        <f>AM14*0.9</f>
        <v>0.72900000000000009</v>
      </c>
      <c r="AM14" s="38">
        <f>P14</f>
        <v>0.81</v>
      </c>
      <c r="AN14" s="36">
        <f>MIN(100%,AM14*1.3)</f>
        <v>1</v>
      </c>
      <c r="AO14" s="55" t="s">
        <v>31</v>
      </c>
      <c r="AP14" s="58" t="s">
        <v>110</v>
      </c>
    </row>
    <row r="15" spans="1:42" ht="14.25" thickTop="1" thickBot="1" x14ac:dyDescent="0.3">
      <c r="A15" s="55" t="s">
        <v>19</v>
      </c>
      <c r="B15" s="55" t="s">
        <v>24</v>
      </c>
      <c r="C15" s="56">
        <v>0.35711655051277702</v>
      </c>
      <c r="D15" s="56">
        <v>0.343329442985564</v>
      </c>
      <c r="E15" s="56">
        <v>0.25181670022049701</v>
      </c>
      <c r="F15" s="56">
        <f>AVERAGE(C15:E15)</f>
        <v>0.31742089790627936</v>
      </c>
      <c r="G15" s="57">
        <f>(81%-F15)/9</f>
        <v>5.4731011343746742E-2</v>
      </c>
      <c r="H15" s="45">
        <f>F15+G15</f>
        <v>0.37215190925002611</v>
      </c>
      <c r="I15" s="46">
        <f>H15+G15</f>
        <v>0.42688292059377286</v>
      </c>
      <c r="J15" s="46">
        <f>I15+G15</f>
        <v>0.48161393193751961</v>
      </c>
      <c r="K15" s="46">
        <f>J15+G15</f>
        <v>0.53634494328126636</v>
      </c>
      <c r="L15" s="46">
        <f>K15+G15</f>
        <v>0.59107595462501306</v>
      </c>
      <c r="M15" s="46">
        <f>L15+G15</f>
        <v>0.64580696596875975</v>
      </c>
      <c r="N15" s="46">
        <f>M15+G15</f>
        <v>0.70053797731250644</v>
      </c>
      <c r="O15" s="46">
        <f>N15+G15</f>
        <v>0.75526898865625314</v>
      </c>
      <c r="P15" s="46">
        <f>O15+G15</f>
        <v>0.80999999999999983</v>
      </c>
      <c r="Q15" s="34">
        <f>R15*0.9</f>
        <v>0.38419462853439557</v>
      </c>
      <c r="R15" s="35">
        <f>I15</f>
        <v>0.42688292059377286</v>
      </c>
      <c r="S15" s="36">
        <f>MIN(100%,R15*1.3)</f>
        <v>0.55494779677190476</v>
      </c>
      <c r="T15" s="34">
        <f>U15*0.9</f>
        <v>0.43345253874376766</v>
      </c>
      <c r="U15" s="35">
        <f>J15</f>
        <v>0.48161393193751961</v>
      </c>
      <c r="V15" s="36">
        <f>MIN(100%,U15*1.3)</f>
        <v>0.62609811151877548</v>
      </c>
      <c r="W15" s="37">
        <f>X15*0.9</f>
        <v>0.48271044895313975</v>
      </c>
      <c r="X15" s="38">
        <f>K15</f>
        <v>0.53634494328126636</v>
      </c>
      <c r="Y15" s="36">
        <f>MIN(100%,X15*1.3)</f>
        <v>0.69724842626564631</v>
      </c>
      <c r="Z15" s="37">
        <f>AA15*0.9</f>
        <v>0.53196835916251173</v>
      </c>
      <c r="AA15" s="38">
        <f>L15</f>
        <v>0.59107595462501306</v>
      </c>
      <c r="AB15" s="36">
        <f>MIN(100%,AA15*1.3)</f>
        <v>0.76839874101251704</v>
      </c>
      <c r="AC15" s="37">
        <f>AD15*0.9</f>
        <v>0.58122626937188382</v>
      </c>
      <c r="AD15" s="38">
        <f>M15</f>
        <v>0.64580696596875975</v>
      </c>
      <c r="AE15" s="36">
        <f>MIN(100%,AD15*1.3)</f>
        <v>0.83954905575938765</v>
      </c>
      <c r="AF15" s="37">
        <f>AG15*0.9</f>
        <v>0.6304841795812558</v>
      </c>
      <c r="AG15" s="38">
        <f>N15</f>
        <v>0.70053797731250644</v>
      </c>
      <c r="AH15" s="36">
        <f>MIN(100%,AG15*1.3)</f>
        <v>0.91069937050625838</v>
      </c>
      <c r="AI15" s="37">
        <f>AJ15*0.9</f>
        <v>0.67974208979062789</v>
      </c>
      <c r="AJ15" s="38">
        <f>O15</f>
        <v>0.75526898865625314</v>
      </c>
      <c r="AK15" s="36">
        <f>MIN(100%,AJ15*1.3)</f>
        <v>0.9818496852531291</v>
      </c>
      <c r="AL15" s="37">
        <f>AM15*0.9</f>
        <v>0.72899999999999987</v>
      </c>
      <c r="AM15" s="38">
        <f>P15</f>
        <v>0.80999999999999983</v>
      </c>
      <c r="AN15" s="36">
        <f>MIN(100%,AM15*1.3)</f>
        <v>1</v>
      </c>
      <c r="AO15" s="55" t="s">
        <v>31</v>
      </c>
      <c r="AP15" s="58" t="s">
        <v>110</v>
      </c>
    </row>
    <row r="16" spans="1:42" ht="14.25" thickTop="1" thickBot="1" x14ac:dyDescent="0.3">
      <c r="A16" s="52" t="s">
        <v>41</v>
      </c>
      <c r="B16" s="52" t="s">
        <v>41</v>
      </c>
      <c r="C16" s="41">
        <v>1.32371631133211</v>
      </c>
      <c r="D16" s="41">
        <v>1.49308904018155</v>
      </c>
      <c r="E16" s="41">
        <v>2.01151648722719</v>
      </c>
      <c r="F16" s="53"/>
      <c r="G16" s="53"/>
      <c r="H16" s="54">
        <v>0.81</v>
      </c>
      <c r="I16" s="54">
        <v>0.81</v>
      </c>
      <c r="J16" s="54">
        <v>0.81</v>
      </c>
      <c r="K16" s="54">
        <v>0.81</v>
      </c>
      <c r="L16" s="54">
        <v>0.81</v>
      </c>
      <c r="M16" s="54">
        <v>0.81</v>
      </c>
      <c r="N16" s="54">
        <v>0.81</v>
      </c>
      <c r="O16" s="54">
        <v>0.81</v>
      </c>
      <c r="P16" s="54">
        <v>0.81</v>
      </c>
      <c r="Q16" s="37">
        <v>0.81</v>
      </c>
      <c r="R16" s="45">
        <v>0.81</v>
      </c>
      <c r="S16" s="36">
        <v>1</v>
      </c>
      <c r="T16" s="37">
        <v>0.81</v>
      </c>
      <c r="U16" s="45">
        <v>0.81</v>
      </c>
      <c r="V16" s="36">
        <v>1</v>
      </c>
      <c r="W16" s="37">
        <v>0.81</v>
      </c>
      <c r="X16" s="45">
        <v>0.81</v>
      </c>
      <c r="Y16" s="36">
        <v>1</v>
      </c>
      <c r="Z16" s="37">
        <v>0.81</v>
      </c>
      <c r="AA16" s="45">
        <v>0.81</v>
      </c>
      <c r="AB16" s="36">
        <v>1</v>
      </c>
      <c r="AC16" s="37">
        <v>0.81</v>
      </c>
      <c r="AD16" s="45">
        <v>0.81</v>
      </c>
      <c r="AE16" s="36">
        <v>1</v>
      </c>
      <c r="AF16" s="37">
        <v>0.81</v>
      </c>
      <c r="AG16" s="45">
        <v>0.81</v>
      </c>
      <c r="AH16" s="36">
        <v>1</v>
      </c>
      <c r="AI16" s="37">
        <v>0.81</v>
      </c>
      <c r="AJ16" s="45">
        <v>0.81</v>
      </c>
      <c r="AK16" s="36">
        <v>1</v>
      </c>
      <c r="AL16" s="37">
        <v>0.81</v>
      </c>
      <c r="AM16" s="45">
        <v>0.81</v>
      </c>
      <c r="AN16" s="36">
        <v>1</v>
      </c>
      <c r="AO16" s="55" t="s">
        <v>94</v>
      </c>
      <c r="AP16" s="55" t="s">
        <v>95</v>
      </c>
    </row>
    <row r="17" spans="1:42" ht="14.25" thickTop="1" thickBot="1" x14ac:dyDescent="0.3">
      <c r="A17" s="52" t="s">
        <v>41</v>
      </c>
      <c r="B17" s="52" t="s">
        <v>42</v>
      </c>
      <c r="C17" s="41">
        <v>0.88406690525583997</v>
      </c>
      <c r="D17" s="56">
        <v>0.78315108910426101</v>
      </c>
      <c r="E17" s="56">
        <v>0.64883808072413496</v>
      </c>
      <c r="F17" s="53"/>
      <c r="G17" s="53"/>
      <c r="H17" s="54">
        <v>0.81</v>
      </c>
      <c r="I17" s="54">
        <v>0.81</v>
      </c>
      <c r="J17" s="54">
        <v>0.81</v>
      </c>
      <c r="K17" s="54">
        <v>0.81</v>
      </c>
      <c r="L17" s="54">
        <v>0.81</v>
      </c>
      <c r="M17" s="54">
        <v>0.81</v>
      </c>
      <c r="N17" s="54">
        <v>0.81</v>
      </c>
      <c r="O17" s="54">
        <v>0.81</v>
      </c>
      <c r="P17" s="54">
        <v>0.81</v>
      </c>
      <c r="Q17" s="37">
        <v>0.81</v>
      </c>
      <c r="R17" s="45">
        <v>0.81</v>
      </c>
      <c r="S17" s="36">
        <v>1</v>
      </c>
      <c r="T17" s="37">
        <v>0.81</v>
      </c>
      <c r="U17" s="45">
        <v>0.81</v>
      </c>
      <c r="V17" s="36">
        <v>1</v>
      </c>
      <c r="W17" s="37">
        <v>0.81</v>
      </c>
      <c r="X17" s="45">
        <v>0.81</v>
      </c>
      <c r="Y17" s="36">
        <v>1</v>
      </c>
      <c r="Z17" s="37">
        <v>0.81</v>
      </c>
      <c r="AA17" s="45">
        <v>0.81</v>
      </c>
      <c r="AB17" s="36">
        <v>1</v>
      </c>
      <c r="AC17" s="37">
        <v>0.81</v>
      </c>
      <c r="AD17" s="45">
        <v>0.81</v>
      </c>
      <c r="AE17" s="36">
        <v>1</v>
      </c>
      <c r="AF17" s="37">
        <v>0.81</v>
      </c>
      <c r="AG17" s="45">
        <v>0.81</v>
      </c>
      <c r="AH17" s="36">
        <v>1</v>
      </c>
      <c r="AI17" s="37">
        <v>0.81</v>
      </c>
      <c r="AJ17" s="45">
        <v>0.81</v>
      </c>
      <c r="AK17" s="36">
        <v>1</v>
      </c>
      <c r="AL17" s="37">
        <v>0.81</v>
      </c>
      <c r="AM17" s="45">
        <v>0.81</v>
      </c>
      <c r="AN17" s="36">
        <v>1</v>
      </c>
      <c r="AO17" s="55" t="s">
        <v>94</v>
      </c>
      <c r="AP17" s="55" t="s">
        <v>95</v>
      </c>
    </row>
    <row r="18" spans="1:42" ht="14.25" thickTop="1" thickBot="1" x14ac:dyDescent="0.3">
      <c r="A18" s="55" t="s">
        <v>23</v>
      </c>
      <c r="B18" s="55" t="s">
        <v>50</v>
      </c>
      <c r="C18" s="56">
        <v>0.41077655033075899</v>
      </c>
      <c r="D18" s="56">
        <v>0.17832853421088701</v>
      </c>
      <c r="E18" s="56">
        <v>0.52044779076679204</v>
      </c>
      <c r="F18" s="56">
        <f>AVERAGE(C18:E18)</f>
        <v>0.36985095843614602</v>
      </c>
      <c r="G18" s="57">
        <f>(81%-F18)/9</f>
        <v>4.8905449062650451E-2</v>
      </c>
      <c r="H18" s="45">
        <f>F18+G18</f>
        <v>0.41875640749879645</v>
      </c>
      <c r="I18" s="46">
        <f>H18+G18</f>
        <v>0.46766185656144688</v>
      </c>
      <c r="J18" s="46">
        <f>I18+G18</f>
        <v>0.51656730562409736</v>
      </c>
      <c r="K18" s="46">
        <f>J18+G18</f>
        <v>0.56547275468674785</v>
      </c>
      <c r="L18" s="46">
        <f>K18+G18</f>
        <v>0.61437820374939833</v>
      </c>
      <c r="M18" s="46">
        <f>L18+G18</f>
        <v>0.66328365281204882</v>
      </c>
      <c r="N18" s="46">
        <f>M18+G18</f>
        <v>0.7121891018746993</v>
      </c>
      <c r="O18" s="46">
        <f>N18+G18</f>
        <v>0.76109455093734979</v>
      </c>
      <c r="P18" s="46">
        <f>O18+G18</f>
        <v>0.81000000000000028</v>
      </c>
      <c r="Q18" s="34">
        <f>R18*0.9</f>
        <v>0.42089567090530222</v>
      </c>
      <c r="R18" s="35">
        <f>I18</f>
        <v>0.46766185656144688</v>
      </c>
      <c r="S18" s="36">
        <f>MIN(100%,R18*1.3)</f>
        <v>0.60796041352988095</v>
      </c>
      <c r="T18" s="34">
        <f>U18*0.9</f>
        <v>0.46491057506168765</v>
      </c>
      <c r="U18" s="35">
        <f>J18</f>
        <v>0.51656730562409736</v>
      </c>
      <c r="V18" s="36">
        <f>MIN(100%,U18*1.3)</f>
        <v>0.67153749731132661</v>
      </c>
      <c r="W18" s="37">
        <f>X18*0.9</f>
        <v>0.50892547921807307</v>
      </c>
      <c r="X18" s="38">
        <f>K18</f>
        <v>0.56547275468674785</v>
      </c>
      <c r="Y18" s="36">
        <f>MIN(100%,X18*1.3)</f>
        <v>0.73511458109277228</v>
      </c>
      <c r="Z18" s="37">
        <f>AA18*0.9</f>
        <v>0.5529403833744585</v>
      </c>
      <c r="AA18" s="38">
        <f>L18</f>
        <v>0.61437820374939833</v>
      </c>
      <c r="AB18" s="36">
        <f>MIN(100%,AA18*1.3)</f>
        <v>0.79869166487421783</v>
      </c>
      <c r="AC18" s="37">
        <f>AD18*0.9</f>
        <v>0.59695528753084393</v>
      </c>
      <c r="AD18" s="38">
        <f>M18</f>
        <v>0.66328365281204882</v>
      </c>
      <c r="AE18" s="36">
        <f>MIN(100%,AD18*1.3)</f>
        <v>0.8622687486556635</v>
      </c>
      <c r="AF18" s="37">
        <f>AG18*0.9</f>
        <v>0.64097019168722935</v>
      </c>
      <c r="AG18" s="38">
        <f>N18</f>
        <v>0.7121891018746993</v>
      </c>
      <c r="AH18" s="36">
        <f>MIN(100%,AG18*1.3)</f>
        <v>0.92584583243710916</v>
      </c>
      <c r="AI18" s="37">
        <f>AJ18*0.9</f>
        <v>0.68498509584361478</v>
      </c>
      <c r="AJ18" s="38">
        <f>O18</f>
        <v>0.76109455093734979</v>
      </c>
      <c r="AK18" s="36">
        <f>MIN(100%,AJ18*1.3)</f>
        <v>0.98942291621855472</v>
      </c>
      <c r="AL18" s="37">
        <f>AM18*0.9</f>
        <v>0.72900000000000031</v>
      </c>
      <c r="AM18" s="38">
        <f>P18</f>
        <v>0.81000000000000028</v>
      </c>
      <c r="AN18" s="36">
        <f>MIN(100%,AM18*1.3)</f>
        <v>1</v>
      </c>
      <c r="AO18" s="55" t="s">
        <v>31</v>
      </c>
      <c r="AP18" s="58" t="s">
        <v>110</v>
      </c>
    </row>
    <row r="19" spans="1:42" ht="14.25" thickTop="1" thickBot="1" x14ac:dyDescent="0.3">
      <c r="A19" s="52" t="s">
        <v>23</v>
      </c>
      <c r="B19" s="52" t="s">
        <v>46</v>
      </c>
      <c r="C19" s="41">
        <v>1.00454553224823</v>
      </c>
      <c r="D19" s="41">
        <v>1.0070410777021901</v>
      </c>
      <c r="E19" s="41">
        <v>1.0037906356280299</v>
      </c>
      <c r="F19" s="53"/>
      <c r="G19" s="5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55" t="s">
        <v>94</v>
      </c>
      <c r="AP19" s="55" t="s">
        <v>95</v>
      </c>
    </row>
    <row r="20" spans="1:42" ht="14.25" thickTop="1" thickBot="1" x14ac:dyDescent="0.3">
      <c r="A20" s="52" t="s">
        <v>17</v>
      </c>
      <c r="B20" s="52" t="s">
        <v>44</v>
      </c>
      <c r="C20" s="41">
        <v>1.4420245943043699</v>
      </c>
      <c r="D20" s="41">
        <v>1.52787719138886</v>
      </c>
      <c r="E20" s="41">
        <v>1.4603880186428</v>
      </c>
      <c r="F20" s="53"/>
      <c r="G20" s="5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55" t="s">
        <v>94</v>
      </c>
      <c r="AP20" s="55" t="s">
        <v>95</v>
      </c>
    </row>
    <row r="21" spans="1:42" ht="14.25" thickTop="1" thickBot="1" x14ac:dyDescent="0.3">
      <c r="A21" s="55" t="s">
        <v>17</v>
      </c>
      <c r="B21" s="55" t="s">
        <v>18</v>
      </c>
      <c r="C21" s="56">
        <v>0.66261403975449795</v>
      </c>
      <c r="D21" s="56">
        <v>0.61073079241744299</v>
      </c>
      <c r="E21" s="56">
        <v>0.65077846771046599</v>
      </c>
      <c r="F21" s="56">
        <f>AVERAGE(C21:E21)</f>
        <v>0.64137443329413568</v>
      </c>
      <c r="G21" s="57">
        <f>(81%-F21)/9</f>
        <v>1.8736174078429375E-2</v>
      </c>
      <c r="H21" s="45">
        <f>F21+G21</f>
        <v>0.66011060737256511</v>
      </c>
      <c r="I21" s="46">
        <f>H21+G21</f>
        <v>0.67884678145099453</v>
      </c>
      <c r="J21" s="46">
        <f>I21+G21</f>
        <v>0.69758295552942395</v>
      </c>
      <c r="K21" s="46">
        <f>J21+G21</f>
        <v>0.71631912960785338</v>
      </c>
      <c r="L21" s="46">
        <f>K21+G21</f>
        <v>0.7350553036862828</v>
      </c>
      <c r="M21" s="46">
        <f>L21+G21</f>
        <v>0.75379147776471223</v>
      </c>
      <c r="N21" s="46">
        <f>M21+G21</f>
        <v>0.77252765184314165</v>
      </c>
      <c r="O21" s="46">
        <f>N21+G21</f>
        <v>0.79126382592157107</v>
      </c>
      <c r="P21" s="46">
        <f>O21+G21</f>
        <v>0.8100000000000005</v>
      </c>
      <c r="Q21" s="34">
        <f>R21*0.9</f>
        <v>0.61096210330589507</v>
      </c>
      <c r="R21" s="35">
        <f>I21</f>
        <v>0.67884678145099453</v>
      </c>
      <c r="S21" s="36">
        <f>MIN(100%,R21*1.3)</f>
        <v>0.88250081588629292</v>
      </c>
      <c r="T21" s="34">
        <f>U21*0.9</f>
        <v>0.62782465997648162</v>
      </c>
      <c r="U21" s="35">
        <f>J21</f>
        <v>0.69758295552942395</v>
      </c>
      <c r="V21" s="36">
        <f>MIN(100%,U21*1.3)</f>
        <v>0.90685784218825116</v>
      </c>
      <c r="W21" s="37">
        <f>X21*0.9</f>
        <v>0.64468721664706807</v>
      </c>
      <c r="X21" s="38">
        <f>K21</f>
        <v>0.71631912960785338</v>
      </c>
      <c r="Y21" s="36">
        <f>MIN(100%,X21*1.3)</f>
        <v>0.9312148684902094</v>
      </c>
      <c r="Z21" s="37">
        <f>AA21*0.9</f>
        <v>0.66154977331765452</v>
      </c>
      <c r="AA21" s="38">
        <f>L21</f>
        <v>0.7350553036862828</v>
      </c>
      <c r="AB21" s="36">
        <f>MIN(100%,AA21*1.3)</f>
        <v>0.95557189479216764</v>
      </c>
      <c r="AC21" s="37">
        <f>AD21*0.9</f>
        <v>0.67841232998824097</v>
      </c>
      <c r="AD21" s="38">
        <f>M21</f>
        <v>0.75379147776471223</v>
      </c>
      <c r="AE21" s="36">
        <f>MIN(100%,AD21*1.3)</f>
        <v>0.97992892109412588</v>
      </c>
      <c r="AF21" s="37">
        <f>AG21*0.9</f>
        <v>0.69527488665882753</v>
      </c>
      <c r="AG21" s="38">
        <f>N21</f>
        <v>0.77252765184314165</v>
      </c>
      <c r="AH21" s="36">
        <f>MIN(100%,AG21*1.3)</f>
        <v>1</v>
      </c>
      <c r="AI21" s="37">
        <f>AJ21*0.9</f>
        <v>0.71213744332941398</v>
      </c>
      <c r="AJ21" s="38">
        <f>O21</f>
        <v>0.79126382592157107</v>
      </c>
      <c r="AK21" s="36">
        <f>MIN(100%,AJ21*1.3)</f>
        <v>1</v>
      </c>
      <c r="AL21" s="37">
        <f>AM21*0.9</f>
        <v>0.72900000000000043</v>
      </c>
      <c r="AM21" s="38">
        <f>P21</f>
        <v>0.8100000000000005</v>
      </c>
      <c r="AN21" s="36">
        <f>MIN(100%,AM21*1.3)</f>
        <v>1</v>
      </c>
      <c r="AO21" s="55" t="s">
        <v>31</v>
      </c>
      <c r="AP21" s="58" t="s">
        <v>110</v>
      </c>
    </row>
    <row r="22" spans="1:42" ht="14.25" thickTop="1" thickBot="1" x14ac:dyDescent="0.3">
      <c r="A22" s="52" t="s">
        <v>40</v>
      </c>
      <c r="B22" s="52" t="s">
        <v>55</v>
      </c>
      <c r="C22" s="41">
        <v>1.3908749862076599</v>
      </c>
      <c r="D22" s="41">
        <v>1.0009042809042801</v>
      </c>
      <c r="E22" s="41">
        <v>1.0399776841953701</v>
      </c>
      <c r="F22" s="53"/>
      <c r="G22" s="53"/>
      <c r="H22" s="54">
        <v>0.81</v>
      </c>
      <c r="I22" s="54">
        <v>0.81</v>
      </c>
      <c r="J22" s="54">
        <v>0.81</v>
      </c>
      <c r="K22" s="54">
        <v>0.81</v>
      </c>
      <c r="L22" s="54">
        <v>0.81</v>
      </c>
      <c r="M22" s="54">
        <v>0.81</v>
      </c>
      <c r="N22" s="54">
        <v>0.81</v>
      </c>
      <c r="O22" s="54">
        <v>0.81</v>
      </c>
      <c r="P22" s="54">
        <v>0.81</v>
      </c>
      <c r="Q22" s="37">
        <v>0.81</v>
      </c>
      <c r="R22" s="45">
        <v>0.81</v>
      </c>
      <c r="S22" s="36">
        <v>1</v>
      </c>
      <c r="T22" s="37">
        <v>0.81</v>
      </c>
      <c r="U22" s="45">
        <v>0.81</v>
      </c>
      <c r="V22" s="36">
        <v>1</v>
      </c>
      <c r="W22" s="37">
        <v>0.81</v>
      </c>
      <c r="X22" s="45">
        <v>0.81</v>
      </c>
      <c r="Y22" s="36">
        <v>1</v>
      </c>
      <c r="Z22" s="37">
        <v>0.81</v>
      </c>
      <c r="AA22" s="45">
        <v>0.81</v>
      </c>
      <c r="AB22" s="36">
        <v>1</v>
      </c>
      <c r="AC22" s="37">
        <v>0.81</v>
      </c>
      <c r="AD22" s="45">
        <v>0.81</v>
      </c>
      <c r="AE22" s="36">
        <v>1</v>
      </c>
      <c r="AF22" s="37">
        <v>0.81</v>
      </c>
      <c r="AG22" s="45">
        <v>0.81</v>
      </c>
      <c r="AH22" s="36">
        <v>1</v>
      </c>
      <c r="AI22" s="37">
        <v>0.81</v>
      </c>
      <c r="AJ22" s="45">
        <v>0.81</v>
      </c>
      <c r="AK22" s="36">
        <v>1</v>
      </c>
      <c r="AL22" s="37">
        <v>0.81</v>
      </c>
      <c r="AM22" s="45">
        <v>0.81</v>
      </c>
      <c r="AN22" s="36">
        <v>1</v>
      </c>
      <c r="AO22" s="55" t="s">
        <v>94</v>
      </c>
      <c r="AP22" s="55" t="s">
        <v>95</v>
      </c>
    </row>
    <row r="23" spans="1:42" ht="14.25" thickTop="1" thickBot="1" x14ac:dyDescent="0.3">
      <c r="A23" s="52" t="s">
        <v>40</v>
      </c>
      <c r="B23" s="52" t="s">
        <v>47</v>
      </c>
      <c r="C23" s="41">
        <v>0.99643279442599597</v>
      </c>
      <c r="D23" s="41">
        <v>0.99998891467602602</v>
      </c>
      <c r="E23" s="41">
        <v>0.99941629400031495</v>
      </c>
      <c r="F23" s="53"/>
      <c r="G23" s="5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55" t="s">
        <v>94</v>
      </c>
      <c r="AP23" s="55" t="s">
        <v>95</v>
      </c>
    </row>
    <row r="24" spans="1:42" ht="14.25" thickTop="1" thickBot="1" x14ac:dyDescent="0.3">
      <c r="A24" s="52" t="s">
        <v>21</v>
      </c>
      <c r="B24" s="52" t="s">
        <v>21</v>
      </c>
      <c r="C24" s="41">
        <v>0.84986082618201397</v>
      </c>
      <c r="D24" s="56">
        <v>0.781375089181781</v>
      </c>
      <c r="E24" s="56">
        <v>0.67112516368049602</v>
      </c>
      <c r="F24" s="53"/>
      <c r="G24" s="53"/>
      <c r="H24" s="54">
        <v>0.81</v>
      </c>
      <c r="I24" s="54">
        <v>0.81</v>
      </c>
      <c r="J24" s="54">
        <v>0.81</v>
      </c>
      <c r="K24" s="54">
        <v>0.81</v>
      </c>
      <c r="L24" s="54">
        <v>0.81</v>
      </c>
      <c r="M24" s="54">
        <v>0.81</v>
      </c>
      <c r="N24" s="54">
        <v>0.81</v>
      </c>
      <c r="O24" s="54">
        <v>0.81</v>
      </c>
      <c r="P24" s="54">
        <v>0.81</v>
      </c>
      <c r="Q24" s="37">
        <v>0.81</v>
      </c>
      <c r="R24" s="45">
        <v>0.81</v>
      </c>
      <c r="S24" s="36">
        <v>1</v>
      </c>
      <c r="T24" s="37">
        <v>0.81</v>
      </c>
      <c r="U24" s="45">
        <v>0.81</v>
      </c>
      <c r="V24" s="36">
        <v>1</v>
      </c>
      <c r="W24" s="37">
        <v>0.81</v>
      </c>
      <c r="X24" s="45">
        <v>0.81</v>
      </c>
      <c r="Y24" s="36">
        <v>1</v>
      </c>
      <c r="Z24" s="37">
        <v>0.81</v>
      </c>
      <c r="AA24" s="45">
        <v>0.81</v>
      </c>
      <c r="AB24" s="36">
        <v>1</v>
      </c>
      <c r="AC24" s="37">
        <v>0.81</v>
      </c>
      <c r="AD24" s="45">
        <v>0.81</v>
      </c>
      <c r="AE24" s="36">
        <v>1</v>
      </c>
      <c r="AF24" s="37">
        <v>0.81</v>
      </c>
      <c r="AG24" s="45">
        <v>0.81</v>
      </c>
      <c r="AH24" s="36">
        <v>1</v>
      </c>
      <c r="AI24" s="37">
        <v>0.81</v>
      </c>
      <c r="AJ24" s="45">
        <v>0.81</v>
      </c>
      <c r="AK24" s="36">
        <v>1</v>
      </c>
      <c r="AL24" s="37">
        <v>0.81</v>
      </c>
      <c r="AM24" s="45">
        <v>0.81</v>
      </c>
      <c r="AN24" s="36">
        <v>1</v>
      </c>
      <c r="AO24" s="55" t="s">
        <v>94</v>
      </c>
      <c r="AP24" s="55" t="s">
        <v>95</v>
      </c>
    </row>
    <row r="25" spans="1:42" ht="14.25" thickTop="1" thickBot="1" x14ac:dyDescent="0.3">
      <c r="A25" s="52" t="s">
        <v>21</v>
      </c>
      <c r="B25" s="52" t="s">
        <v>45</v>
      </c>
      <c r="C25" s="41">
        <v>1.00399221762778</v>
      </c>
      <c r="D25" s="41">
        <v>1.0070000913755901</v>
      </c>
      <c r="E25" s="41">
        <v>1.0110250387780499</v>
      </c>
      <c r="F25" s="53"/>
      <c r="G25" s="5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60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55" t="s">
        <v>94</v>
      </c>
      <c r="AP25" s="55" t="s">
        <v>95</v>
      </c>
    </row>
    <row r="26" spans="1:42" ht="13.5" thickTop="1" x14ac:dyDescent="0.25">
      <c r="A26" s="61" t="s">
        <v>51</v>
      </c>
      <c r="B26" s="61" t="s">
        <v>52</v>
      </c>
    </row>
    <row r="27" spans="1:42" x14ac:dyDescent="0.25">
      <c r="A27" s="61" t="s">
        <v>53</v>
      </c>
      <c r="B27" s="61" t="s">
        <v>54</v>
      </c>
    </row>
  </sheetData>
  <sortState ref="A3:AP25">
    <sortCondition ref="A3:A25"/>
    <sortCondition ref="B3:B25"/>
  </sortState>
  <mergeCells count="10">
    <mergeCell ref="AF1:AH1"/>
    <mergeCell ref="AI1:AK1"/>
    <mergeCell ref="AL1:AN1"/>
    <mergeCell ref="C1:E1"/>
    <mergeCell ref="H1:P1"/>
    <mergeCell ref="Q1:S1"/>
    <mergeCell ref="T1:V1"/>
    <mergeCell ref="W1:Y1"/>
    <mergeCell ref="Z1:AB1"/>
    <mergeCell ref="AC1:AE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11 AO5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2:AO1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/>
  </sheetViews>
  <sheetFormatPr defaultRowHeight="15" x14ac:dyDescent="0.25"/>
  <cols>
    <col min="3" max="12" width="8.7109375" customWidth="1"/>
  </cols>
  <sheetData>
    <row r="1" spans="1:17" x14ac:dyDescent="0.25">
      <c r="B1" s="1"/>
      <c r="C1" s="116" t="s">
        <v>0</v>
      </c>
      <c r="D1" s="116"/>
      <c r="E1" s="116"/>
      <c r="F1" s="116"/>
      <c r="G1" s="116"/>
      <c r="H1" s="116" t="s">
        <v>32</v>
      </c>
      <c r="I1" s="116"/>
      <c r="J1" s="116"/>
      <c r="K1" s="116"/>
      <c r="L1" s="116"/>
      <c r="M1" s="116" t="s">
        <v>11</v>
      </c>
      <c r="N1" s="116"/>
      <c r="O1" s="116"/>
      <c r="P1" s="116"/>
      <c r="Q1" s="11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41</v>
      </c>
      <c r="D3" s="2">
        <v>973</v>
      </c>
      <c r="E3" s="2">
        <v>4.2137717999999998E-2</v>
      </c>
      <c r="F3" s="2">
        <v>1.6703365070746601</v>
      </c>
      <c r="G3" s="2">
        <v>0</v>
      </c>
      <c r="H3" s="2">
        <v>37</v>
      </c>
      <c r="I3" s="2">
        <v>980</v>
      </c>
      <c r="J3" s="2">
        <v>3.7755101999999999E-2</v>
      </c>
      <c r="K3" s="2">
        <v>1.4879514533086</v>
      </c>
      <c r="L3" s="2">
        <v>0</v>
      </c>
      <c r="M3" s="2">
        <v>50</v>
      </c>
      <c r="N3" s="2">
        <v>1011</v>
      </c>
      <c r="O3" s="2">
        <v>4.9455984000000001E-2</v>
      </c>
      <c r="P3" s="2">
        <v>1.7674290289805299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595</v>
      </c>
      <c r="D4" s="2">
        <v>24238</v>
      </c>
      <c r="E4" s="2">
        <v>2.4548230000000001E-2</v>
      </c>
      <c r="F4" s="2">
        <v>0.97309029534682501</v>
      </c>
      <c r="G4" s="2">
        <v>0</v>
      </c>
      <c r="H4" s="2">
        <v>623</v>
      </c>
      <c r="I4" s="2">
        <v>25031</v>
      </c>
      <c r="J4" s="2">
        <v>2.4889136999999999E-2</v>
      </c>
      <c r="K4" s="2">
        <v>0.98089599200022304</v>
      </c>
      <c r="L4" s="2">
        <v>0</v>
      </c>
      <c r="M4" s="2">
        <v>685</v>
      </c>
      <c r="N4" s="2">
        <v>25256</v>
      </c>
      <c r="O4" s="2">
        <v>2.7122268000000001E-2</v>
      </c>
      <c r="P4" s="2">
        <v>0.96927974547437001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531</v>
      </c>
      <c r="D5" s="2">
        <v>13791</v>
      </c>
      <c r="E5" s="2">
        <v>3.8503372000000001E-2</v>
      </c>
      <c r="F5" s="2">
        <v>1.5262712351369401</v>
      </c>
      <c r="G5" s="2">
        <v>0</v>
      </c>
      <c r="H5" s="2">
        <v>554</v>
      </c>
      <c r="I5" s="2">
        <v>12195</v>
      </c>
      <c r="J5" s="2">
        <v>4.5428454E-2</v>
      </c>
      <c r="K5" s="2">
        <v>1.79036291575037</v>
      </c>
      <c r="L5" s="2">
        <v>0</v>
      </c>
      <c r="M5" s="2">
        <v>624</v>
      </c>
      <c r="N5" s="2">
        <v>12225</v>
      </c>
      <c r="O5" s="2">
        <v>5.1042944999999999E-2</v>
      </c>
      <c r="P5" s="2">
        <v>1.82414289887734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105</v>
      </c>
      <c r="D6" s="2">
        <v>11420</v>
      </c>
      <c r="E6" s="2">
        <v>9.1943960000000005E-3</v>
      </c>
      <c r="F6" s="2">
        <v>0.36446527112315402</v>
      </c>
      <c r="G6" s="2">
        <v>1</v>
      </c>
      <c r="H6" s="2">
        <v>106</v>
      </c>
      <c r="I6" s="2">
        <v>13816</v>
      </c>
      <c r="J6" s="2">
        <v>7.6722639999999998E-3</v>
      </c>
      <c r="K6" s="2">
        <v>0.30236857574002901</v>
      </c>
      <c r="L6" s="2">
        <v>1</v>
      </c>
      <c r="M6" s="2">
        <v>111</v>
      </c>
      <c r="N6" s="2">
        <v>14042</v>
      </c>
      <c r="O6" s="2">
        <v>7.9048569999999995E-3</v>
      </c>
      <c r="P6" s="2">
        <v>0.28249914978097801</v>
      </c>
      <c r="Q6" s="2">
        <v>1</v>
      </c>
    </row>
    <row r="7" spans="1:17" x14ac:dyDescent="0.25">
      <c r="A7" s="2" t="s">
        <v>19</v>
      </c>
      <c r="B7" s="2" t="s">
        <v>75</v>
      </c>
      <c r="C7" s="2">
        <v>2</v>
      </c>
      <c r="D7" s="2">
        <v>92</v>
      </c>
      <c r="E7" s="2">
        <v>2.1739129999999999E-2</v>
      </c>
      <c r="F7" s="2">
        <v>0.86173776319387496</v>
      </c>
      <c r="G7" s="2">
        <v>0</v>
      </c>
      <c r="H7" s="2">
        <v>0</v>
      </c>
      <c r="I7" s="2">
        <v>99</v>
      </c>
      <c r="J7" s="2">
        <v>0</v>
      </c>
      <c r="K7" s="2">
        <v>0</v>
      </c>
      <c r="L7" s="2">
        <v>1</v>
      </c>
      <c r="M7" s="2">
        <v>0</v>
      </c>
      <c r="N7" s="2">
        <v>115</v>
      </c>
      <c r="O7" s="2">
        <v>0</v>
      </c>
      <c r="P7" s="2">
        <v>0</v>
      </c>
      <c r="Q7" s="2">
        <v>1</v>
      </c>
    </row>
    <row r="8" spans="1:17" x14ac:dyDescent="0.25">
      <c r="A8" s="2" t="s">
        <v>19</v>
      </c>
      <c r="B8" s="2" t="s">
        <v>22</v>
      </c>
      <c r="C8" s="2">
        <v>7</v>
      </c>
      <c r="D8" s="2">
        <v>586</v>
      </c>
      <c r="E8" s="2">
        <v>1.1945392000000001E-2</v>
      </c>
      <c r="F8" s="2">
        <v>0.47351460707922799</v>
      </c>
      <c r="G8" s="2">
        <v>1</v>
      </c>
      <c r="H8" s="2">
        <v>6</v>
      </c>
      <c r="I8" s="2">
        <v>661</v>
      </c>
      <c r="J8" s="2">
        <v>9.0771559999999994E-3</v>
      </c>
      <c r="K8" s="2">
        <v>0.35773621235043301</v>
      </c>
      <c r="L8" s="2">
        <v>1</v>
      </c>
      <c r="M8" s="2">
        <v>10</v>
      </c>
      <c r="N8" s="2">
        <v>706</v>
      </c>
      <c r="O8" s="2">
        <v>1.4164306E-2</v>
      </c>
      <c r="P8" s="2">
        <v>0.50619567940490595</v>
      </c>
      <c r="Q8" s="2">
        <v>1</v>
      </c>
    </row>
    <row r="9" spans="1:17" x14ac:dyDescent="0.25">
      <c r="A9" s="2" t="s">
        <v>19</v>
      </c>
      <c r="B9" s="2" t="s">
        <v>20</v>
      </c>
      <c r="C9" s="2">
        <v>3</v>
      </c>
      <c r="D9" s="2">
        <v>568</v>
      </c>
      <c r="E9" s="2">
        <v>5.2816900000000003E-3</v>
      </c>
      <c r="F9" s="2">
        <v>0.209365865001329</v>
      </c>
      <c r="G9" s="2">
        <v>1</v>
      </c>
      <c r="H9" s="2">
        <v>3</v>
      </c>
      <c r="I9" s="2">
        <v>551</v>
      </c>
      <c r="J9" s="2">
        <v>5.444646E-3</v>
      </c>
      <c r="K9" s="2">
        <v>0.21457680250783701</v>
      </c>
      <c r="L9" s="2">
        <v>1</v>
      </c>
      <c r="M9" s="2">
        <v>10</v>
      </c>
      <c r="N9" s="2">
        <v>621</v>
      </c>
      <c r="O9" s="2">
        <v>1.6103059999999999E-2</v>
      </c>
      <c r="P9" s="2">
        <v>0.57548172247965201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25</v>
      </c>
      <c r="D10" s="2">
        <v>578</v>
      </c>
      <c r="E10" s="2">
        <v>4.3252594999999998E-2</v>
      </c>
      <c r="F10" s="2">
        <v>1.71453015168331</v>
      </c>
      <c r="G10" s="2">
        <v>0</v>
      </c>
      <c r="H10" s="2">
        <v>15</v>
      </c>
      <c r="I10" s="2">
        <v>624</v>
      </c>
      <c r="J10" s="2">
        <v>2.4038462E-2</v>
      </c>
      <c r="K10" s="2">
        <v>0.94737033799533799</v>
      </c>
      <c r="L10" s="2">
        <v>0</v>
      </c>
      <c r="M10" s="2">
        <v>28</v>
      </c>
      <c r="N10" s="2">
        <v>666</v>
      </c>
      <c r="O10" s="2">
        <v>4.2042042000000002E-2</v>
      </c>
      <c r="P10" s="2">
        <v>1.5024739024739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530</v>
      </c>
      <c r="D11" s="2">
        <v>14022</v>
      </c>
      <c r="E11" s="2">
        <v>3.7797746E-2</v>
      </c>
      <c r="F11" s="2">
        <v>1.4983002900204401</v>
      </c>
      <c r="G11" s="2">
        <v>0</v>
      </c>
      <c r="H11" s="2">
        <v>564</v>
      </c>
      <c r="I11" s="2">
        <v>14772</v>
      </c>
      <c r="J11" s="2">
        <v>3.8180341E-2</v>
      </c>
      <c r="K11" s="2">
        <v>1.5047103857420701</v>
      </c>
      <c r="L11" s="2">
        <v>0</v>
      </c>
      <c r="M11" s="2">
        <v>623</v>
      </c>
      <c r="N11" s="2">
        <v>15019</v>
      </c>
      <c r="O11" s="2">
        <v>4.1480791000000003E-2</v>
      </c>
      <c r="P11" s="2">
        <v>1.4824162410153501</v>
      </c>
      <c r="Q11" s="2">
        <v>0</v>
      </c>
    </row>
    <row r="12" spans="1:17" x14ac:dyDescent="0.25">
      <c r="A12" s="2" t="s">
        <v>19</v>
      </c>
      <c r="B12" s="2" t="s">
        <v>27</v>
      </c>
      <c r="C12" s="2">
        <v>0</v>
      </c>
      <c r="D12" s="2">
        <v>108</v>
      </c>
      <c r="E12" s="2">
        <v>0</v>
      </c>
      <c r="F12" s="2">
        <v>0</v>
      </c>
      <c r="G12" s="2">
        <v>1</v>
      </c>
      <c r="H12" s="2">
        <v>1</v>
      </c>
      <c r="I12" s="2">
        <v>112</v>
      </c>
      <c r="J12" s="2">
        <v>8.9285709999999997E-3</v>
      </c>
      <c r="K12" s="2">
        <v>0.35188041125541097</v>
      </c>
      <c r="L12" s="2">
        <v>1</v>
      </c>
      <c r="M12" s="2">
        <v>0</v>
      </c>
      <c r="N12" s="2">
        <v>109</v>
      </c>
      <c r="O12" s="2">
        <v>0</v>
      </c>
      <c r="P12" s="2">
        <v>0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13</v>
      </c>
      <c r="D13" s="2">
        <v>368</v>
      </c>
      <c r="E13" s="2">
        <v>3.5326086999999999E-2</v>
      </c>
      <c r="F13" s="2">
        <v>1.40032386519005</v>
      </c>
      <c r="G13" s="2">
        <v>0</v>
      </c>
      <c r="H13" s="2">
        <v>12</v>
      </c>
      <c r="I13" s="2">
        <v>389</v>
      </c>
      <c r="J13" s="2">
        <v>3.0848329000000001E-2</v>
      </c>
      <c r="K13" s="2">
        <v>1.2157513437719101</v>
      </c>
      <c r="L13" s="2">
        <v>0</v>
      </c>
      <c r="M13" s="2">
        <v>12</v>
      </c>
      <c r="N13" s="2">
        <v>379</v>
      </c>
      <c r="O13" s="2">
        <v>3.1662269E-2</v>
      </c>
      <c r="P13" s="2">
        <v>1.13152765063809</v>
      </c>
      <c r="Q13" s="2">
        <v>0</v>
      </c>
    </row>
    <row r="14" spans="1:17" x14ac:dyDescent="0.25">
      <c r="A14" s="2" t="s">
        <v>19</v>
      </c>
      <c r="B14" s="2" t="s">
        <v>28</v>
      </c>
      <c r="C14" s="2">
        <v>1</v>
      </c>
      <c r="D14" s="2">
        <v>2784</v>
      </c>
      <c r="E14" s="2">
        <v>3.5919499999999998E-4</v>
      </c>
      <c r="F14" s="2">
        <v>1.42384831562206E-2</v>
      </c>
      <c r="G14" s="2">
        <v>1</v>
      </c>
      <c r="H14" s="2">
        <v>2</v>
      </c>
      <c r="I14" s="2">
        <v>2260</v>
      </c>
      <c r="J14" s="2">
        <v>8.84956E-4</v>
      </c>
      <c r="K14" s="2">
        <v>3.4876642531509801E-2</v>
      </c>
      <c r="L14" s="2">
        <v>1</v>
      </c>
      <c r="M14" s="2">
        <v>3</v>
      </c>
      <c r="N14" s="2">
        <v>1698</v>
      </c>
      <c r="O14" s="2">
        <v>1.766784E-3</v>
      </c>
      <c r="P14" s="2">
        <v>6.3140309127184505E-2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55</v>
      </c>
      <c r="D15" s="2">
        <v>6105</v>
      </c>
      <c r="E15" s="2">
        <v>9.0090090000000001E-3</v>
      </c>
      <c r="F15" s="2">
        <v>0.35711655051277702</v>
      </c>
      <c r="G15" s="2">
        <v>1</v>
      </c>
      <c r="H15" s="2">
        <v>57</v>
      </c>
      <c r="I15" s="2">
        <v>6543</v>
      </c>
      <c r="J15" s="2">
        <v>8.7115999999999999E-3</v>
      </c>
      <c r="K15" s="2">
        <v>0.343329442985564</v>
      </c>
      <c r="L15" s="2">
        <v>1</v>
      </c>
      <c r="M15" s="2">
        <v>49</v>
      </c>
      <c r="N15" s="2">
        <v>6954</v>
      </c>
      <c r="O15" s="2">
        <v>7.0463039999999998E-3</v>
      </c>
      <c r="P15" s="2">
        <v>0.25181670022049701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222</v>
      </c>
      <c r="D16" s="2">
        <v>6648</v>
      </c>
      <c r="E16" s="2">
        <v>3.3393501999999999E-2</v>
      </c>
      <c r="F16" s="2">
        <v>1.32371631133211</v>
      </c>
      <c r="G16" s="2">
        <v>0</v>
      </c>
      <c r="H16" s="2">
        <v>301</v>
      </c>
      <c r="I16" s="2">
        <v>7945</v>
      </c>
      <c r="J16" s="2">
        <v>3.7885463000000001E-2</v>
      </c>
      <c r="K16" s="2">
        <v>1.49308904018155</v>
      </c>
      <c r="L16" s="2">
        <v>0</v>
      </c>
      <c r="M16" s="2">
        <v>381</v>
      </c>
      <c r="N16" s="2">
        <v>6769</v>
      </c>
      <c r="O16" s="2">
        <v>5.6286009999999997E-2</v>
      </c>
      <c r="P16" s="2">
        <v>2.01151648722719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414</v>
      </c>
      <c r="D17" s="2">
        <v>18563</v>
      </c>
      <c r="E17" s="2">
        <v>2.2302430000000002E-2</v>
      </c>
      <c r="F17" s="2">
        <v>0.88406690525583997</v>
      </c>
      <c r="G17" s="2">
        <v>0</v>
      </c>
      <c r="H17" s="2">
        <v>359</v>
      </c>
      <c r="I17" s="2">
        <v>18066</v>
      </c>
      <c r="J17" s="2">
        <v>1.9871581999999999E-2</v>
      </c>
      <c r="K17" s="2">
        <v>0.78315108910426101</v>
      </c>
      <c r="L17" s="2">
        <v>1</v>
      </c>
      <c r="M17" s="2">
        <v>354</v>
      </c>
      <c r="N17" s="2">
        <v>19498</v>
      </c>
      <c r="O17" s="2">
        <v>1.8155708E-2</v>
      </c>
      <c r="P17" s="2">
        <v>0.64883808072413496</v>
      </c>
      <c r="Q17" s="2">
        <v>1</v>
      </c>
    </row>
    <row r="18" spans="1:17" x14ac:dyDescent="0.25">
      <c r="A18" s="2" t="s">
        <v>23</v>
      </c>
      <c r="B18" s="2" t="s">
        <v>23</v>
      </c>
      <c r="C18" s="2">
        <v>2</v>
      </c>
      <c r="D18" s="2">
        <v>193</v>
      </c>
      <c r="E18" s="2">
        <v>1.0362694E-2</v>
      </c>
      <c r="F18" s="2">
        <v>0.41077655033075899</v>
      </c>
      <c r="G18" s="2">
        <v>1</v>
      </c>
      <c r="H18" s="2">
        <v>1</v>
      </c>
      <c r="I18" s="2">
        <v>221</v>
      </c>
      <c r="J18" s="2">
        <v>4.524887E-3</v>
      </c>
      <c r="K18" s="2">
        <v>0.17832853421088701</v>
      </c>
      <c r="L18" s="2">
        <v>1</v>
      </c>
      <c r="M18" s="2">
        <v>3</v>
      </c>
      <c r="N18" s="2">
        <v>206</v>
      </c>
      <c r="O18" s="2">
        <v>1.4563107E-2</v>
      </c>
      <c r="P18" s="2">
        <v>0.52044779076679204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634</v>
      </c>
      <c r="D19" s="2">
        <v>25018</v>
      </c>
      <c r="E19" s="2">
        <v>2.5341754000000001E-2</v>
      </c>
      <c r="F19" s="2">
        <v>1.00454553224823</v>
      </c>
      <c r="G19" s="2">
        <v>0</v>
      </c>
      <c r="H19" s="2">
        <v>659</v>
      </c>
      <c r="I19" s="2">
        <v>25790</v>
      </c>
      <c r="J19" s="2">
        <v>2.5552539999999999E-2</v>
      </c>
      <c r="K19" s="2">
        <v>1.0070410777021901</v>
      </c>
      <c r="L19" s="2">
        <v>0</v>
      </c>
      <c r="M19" s="2">
        <v>732</v>
      </c>
      <c r="N19" s="2">
        <v>26061</v>
      </c>
      <c r="O19" s="2">
        <v>2.8087948000000001E-2</v>
      </c>
      <c r="P19" s="2">
        <v>1.0037906356280299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397</v>
      </c>
      <c r="D20" s="2">
        <v>10882</v>
      </c>
      <c r="E20" s="2">
        <v>3.6482264E-2</v>
      </c>
      <c r="F20" s="2">
        <v>1.4420245943043699</v>
      </c>
      <c r="G20" s="2">
        <v>0</v>
      </c>
      <c r="H20" s="2">
        <v>428</v>
      </c>
      <c r="I20" s="2">
        <v>11009</v>
      </c>
      <c r="J20" s="2">
        <v>3.8877281999999999E-2</v>
      </c>
      <c r="K20" s="2">
        <v>1.52787719138886</v>
      </c>
      <c r="L20" s="2">
        <v>0</v>
      </c>
      <c r="M20" s="2">
        <v>463</v>
      </c>
      <c r="N20" s="2">
        <v>11306</v>
      </c>
      <c r="O20" s="2">
        <v>4.0951706999999997E-2</v>
      </c>
      <c r="P20" s="2">
        <v>1.4603880186428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239</v>
      </c>
      <c r="D21" s="2">
        <v>14257</v>
      </c>
      <c r="E21" s="2">
        <v>1.6763694999999999E-2</v>
      </c>
      <c r="F21" s="2">
        <v>0.66261403975449795</v>
      </c>
      <c r="G21" s="2">
        <v>1</v>
      </c>
      <c r="H21" s="2">
        <v>232</v>
      </c>
      <c r="I21" s="2">
        <v>14929</v>
      </c>
      <c r="J21" s="2">
        <v>1.5540224E-2</v>
      </c>
      <c r="K21" s="2">
        <v>0.61073079241744299</v>
      </c>
      <c r="L21" s="2">
        <v>1</v>
      </c>
      <c r="M21" s="2">
        <v>272</v>
      </c>
      <c r="N21" s="2">
        <v>14905</v>
      </c>
      <c r="O21" s="2">
        <v>1.824891E-2</v>
      </c>
      <c r="P21" s="2">
        <v>0.65077846771046599</v>
      </c>
      <c r="Q21" s="2">
        <v>1</v>
      </c>
    </row>
    <row r="22" spans="1:17" x14ac:dyDescent="0.25">
      <c r="A22" s="2" t="s">
        <v>40</v>
      </c>
      <c r="B22" s="2" t="s">
        <v>40</v>
      </c>
      <c r="C22" s="2">
        <v>8</v>
      </c>
      <c r="D22" s="2">
        <v>228</v>
      </c>
      <c r="E22" s="2">
        <v>3.5087719000000003E-2</v>
      </c>
      <c r="F22" s="2">
        <v>1.3908749862076599</v>
      </c>
      <c r="G22" s="2">
        <v>0</v>
      </c>
      <c r="H22" s="2">
        <v>8</v>
      </c>
      <c r="I22" s="2">
        <v>315</v>
      </c>
      <c r="J22" s="2">
        <v>2.5396825000000001E-2</v>
      </c>
      <c r="K22" s="2">
        <v>1.0009042809042801</v>
      </c>
      <c r="L22" s="2">
        <v>0</v>
      </c>
      <c r="M22" s="2">
        <v>11</v>
      </c>
      <c r="N22" s="2">
        <v>378</v>
      </c>
      <c r="O22" s="2">
        <v>2.9100529E-2</v>
      </c>
      <c r="P22" s="2">
        <v>1.0399776841953701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628</v>
      </c>
      <c r="D23" s="2">
        <v>24983</v>
      </c>
      <c r="E23" s="2">
        <v>2.5137092999999999E-2</v>
      </c>
      <c r="F23" s="2">
        <v>0.99643279442599597</v>
      </c>
      <c r="G23" s="2">
        <v>0</v>
      </c>
      <c r="H23" s="2">
        <v>652</v>
      </c>
      <c r="I23" s="2">
        <v>25696</v>
      </c>
      <c r="J23" s="2">
        <v>2.5373599E-2</v>
      </c>
      <c r="K23" s="2">
        <v>0.99998891467602602</v>
      </c>
      <c r="L23" s="2">
        <v>0</v>
      </c>
      <c r="M23" s="2">
        <v>724</v>
      </c>
      <c r="N23" s="2">
        <v>25889</v>
      </c>
      <c r="O23" s="2">
        <v>2.7965545000000001E-2</v>
      </c>
      <c r="P23" s="2">
        <v>0.99941629400031495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636</v>
      </c>
      <c r="D24" s="2">
        <v>25211</v>
      </c>
      <c r="E24" s="2">
        <v>2.5227083000000001E-2</v>
      </c>
      <c r="F24" s="2">
        <v>1</v>
      </c>
      <c r="G24" s="2">
        <v>0</v>
      </c>
      <c r="H24" s="2">
        <v>660</v>
      </c>
      <c r="I24" s="2">
        <v>26011</v>
      </c>
      <c r="J24" s="2">
        <v>2.5373880000000001E-2</v>
      </c>
      <c r="K24" s="2">
        <v>1</v>
      </c>
      <c r="L24" s="2">
        <v>0</v>
      </c>
      <c r="M24" s="2">
        <v>735</v>
      </c>
      <c r="N24" s="2">
        <v>26267</v>
      </c>
      <c r="O24" s="2">
        <v>2.7981878000000002E-2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622</v>
      </c>
      <c r="D25" s="2">
        <v>24558</v>
      </c>
      <c r="E25" s="2">
        <v>2.5327795E-2</v>
      </c>
      <c r="F25" s="2">
        <v>1.00399221762778</v>
      </c>
      <c r="G25" s="2">
        <v>0</v>
      </c>
      <c r="H25" s="2">
        <v>644</v>
      </c>
      <c r="I25" s="2">
        <v>25204</v>
      </c>
      <c r="J25" s="2">
        <v>2.5551500000000001E-2</v>
      </c>
      <c r="K25" s="2">
        <v>1.0070000913755901</v>
      </c>
      <c r="L25" s="2">
        <v>0</v>
      </c>
      <c r="M25" s="2">
        <v>719</v>
      </c>
      <c r="N25" s="2">
        <v>25415</v>
      </c>
      <c r="O25" s="2">
        <v>2.829038E-2</v>
      </c>
      <c r="P25" s="2">
        <v>1.0110250387780499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14</v>
      </c>
      <c r="D26" s="2">
        <v>653</v>
      </c>
      <c r="E26" s="2">
        <v>2.1439509999999998E-2</v>
      </c>
      <c r="F26" s="2">
        <v>0.84986082618201397</v>
      </c>
      <c r="G26" s="2">
        <v>0</v>
      </c>
      <c r="H26" s="2">
        <v>16</v>
      </c>
      <c r="I26" s="2">
        <v>807</v>
      </c>
      <c r="J26" s="2">
        <v>1.9826518000000001E-2</v>
      </c>
      <c r="K26" s="2">
        <v>0.781375089181781</v>
      </c>
      <c r="L26" s="2">
        <v>1</v>
      </c>
      <c r="M26" s="2">
        <v>16</v>
      </c>
      <c r="N26" s="2">
        <v>852</v>
      </c>
      <c r="O26" s="2">
        <v>1.8779343E-2</v>
      </c>
      <c r="P26" s="2">
        <v>0.67112516368049602</v>
      </c>
      <c r="Q26" s="2">
        <v>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W9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2.75" x14ac:dyDescent="0.2"/>
  <cols>
    <col min="1" max="1" width="8.7109375" style="65"/>
    <col min="2" max="2" width="34.85546875" style="65" bestFit="1" customWidth="1"/>
    <col min="3" max="5" width="5.85546875" style="62" customWidth="1"/>
    <col min="6" max="6" width="8.140625" style="62" customWidth="1"/>
    <col min="7" max="7" width="8.42578125" style="62" customWidth="1"/>
    <col min="8" max="16" width="5" style="62" hidden="1" customWidth="1"/>
    <col min="17" max="18" width="4.5703125" style="62" customWidth="1"/>
    <col min="19" max="19" width="5.5703125" style="62" customWidth="1"/>
    <col min="20" max="21" width="4.5703125" style="62" customWidth="1"/>
    <col min="22" max="22" width="5.5703125" style="62" customWidth="1"/>
    <col min="23" max="24" width="4.5703125" style="62" customWidth="1"/>
    <col min="25" max="25" width="5.5703125" style="62" customWidth="1"/>
    <col min="26" max="27" width="4.5703125" style="62" customWidth="1"/>
    <col min="28" max="28" width="5.5703125" style="62" customWidth="1"/>
    <col min="29" max="30" width="4.5703125" style="62" customWidth="1"/>
    <col min="31" max="31" width="5.5703125" style="62" customWidth="1"/>
    <col min="32" max="33" width="4.5703125" style="62" customWidth="1"/>
    <col min="34" max="34" width="5.5703125" style="62" customWidth="1"/>
    <col min="35" max="36" width="4.5703125" style="62" customWidth="1"/>
    <col min="37" max="37" width="5.5703125" style="62" customWidth="1"/>
    <col min="38" max="39" width="4.5703125" style="62" customWidth="1"/>
    <col min="40" max="40" width="5.5703125" style="62" customWidth="1"/>
    <col min="41" max="41" width="22.28515625" style="62" bestFit="1" customWidth="1"/>
    <col min="42" max="42" width="30.5703125" style="62" bestFit="1" customWidth="1"/>
    <col min="43" max="16384" width="8.7109375" style="62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39"/>
      <c r="G1" s="39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49"/>
      <c r="AP1" s="49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33" t="s">
        <v>97</v>
      </c>
      <c r="I2" s="33" t="s">
        <v>98</v>
      </c>
      <c r="J2" s="33" t="s">
        <v>99</v>
      </c>
      <c r="K2" s="33" t="s">
        <v>100</v>
      </c>
      <c r="L2" s="33" t="s">
        <v>101</v>
      </c>
      <c r="M2" s="33" t="s">
        <v>102</v>
      </c>
      <c r="N2" s="33" t="s">
        <v>103</v>
      </c>
      <c r="O2" s="33" t="s">
        <v>104</v>
      </c>
      <c r="P2" s="33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44" t="s">
        <v>15</v>
      </c>
      <c r="AP2" s="44" t="s">
        <v>16</v>
      </c>
    </row>
    <row r="3" spans="1:42" ht="14.25" thickTop="1" thickBot="1" x14ac:dyDescent="0.25">
      <c r="A3" s="55" t="s">
        <v>37</v>
      </c>
      <c r="B3" s="55" t="s">
        <v>37</v>
      </c>
      <c r="C3" s="41">
        <v>1.8741834225722001</v>
      </c>
      <c r="D3" s="41">
        <v>1.8653901319563999</v>
      </c>
      <c r="E3" s="41">
        <v>2.30738958490354</v>
      </c>
      <c r="F3" s="63"/>
      <c r="G3" s="63"/>
      <c r="H3" s="54">
        <v>0.81</v>
      </c>
      <c r="I3" s="54">
        <v>0.81</v>
      </c>
      <c r="J3" s="54">
        <v>0.81</v>
      </c>
      <c r="K3" s="54">
        <v>0.81</v>
      </c>
      <c r="L3" s="54">
        <v>0.81</v>
      </c>
      <c r="M3" s="54">
        <v>0.81</v>
      </c>
      <c r="N3" s="54">
        <v>0.81</v>
      </c>
      <c r="O3" s="54">
        <v>0.81</v>
      </c>
      <c r="P3" s="54">
        <v>0.81</v>
      </c>
      <c r="Q3" s="37">
        <v>0.81</v>
      </c>
      <c r="R3" s="45">
        <v>0.81</v>
      </c>
      <c r="S3" s="36">
        <v>1</v>
      </c>
      <c r="T3" s="37">
        <v>0.81</v>
      </c>
      <c r="U3" s="45">
        <v>0.81</v>
      </c>
      <c r="V3" s="36">
        <v>1</v>
      </c>
      <c r="W3" s="37">
        <v>0.81</v>
      </c>
      <c r="X3" s="45">
        <v>0.81</v>
      </c>
      <c r="Y3" s="36">
        <v>1</v>
      </c>
      <c r="Z3" s="37">
        <v>0.81</v>
      </c>
      <c r="AA3" s="45">
        <v>0.81</v>
      </c>
      <c r="AB3" s="36">
        <v>1</v>
      </c>
      <c r="AC3" s="37">
        <v>0.81</v>
      </c>
      <c r="AD3" s="45">
        <v>0.81</v>
      </c>
      <c r="AE3" s="36">
        <v>1</v>
      </c>
      <c r="AF3" s="37">
        <v>0.81</v>
      </c>
      <c r="AG3" s="45">
        <v>0.81</v>
      </c>
      <c r="AH3" s="36">
        <v>1</v>
      </c>
      <c r="AI3" s="37">
        <v>0.81</v>
      </c>
      <c r="AJ3" s="45">
        <v>0.81</v>
      </c>
      <c r="AK3" s="36">
        <v>1</v>
      </c>
      <c r="AL3" s="37">
        <v>0.81</v>
      </c>
      <c r="AM3" s="45">
        <v>0.81</v>
      </c>
      <c r="AN3" s="36">
        <v>1</v>
      </c>
      <c r="AO3" s="64" t="s">
        <v>94</v>
      </c>
      <c r="AP3" s="64" t="s">
        <v>95</v>
      </c>
    </row>
    <row r="4" spans="1:42" ht="14.25" thickTop="1" thickBot="1" x14ac:dyDescent="0.25">
      <c r="A4" s="55" t="s">
        <v>37</v>
      </c>
      <c r="B4" s="55" t="s">
        <v>48</v>
      </c>
      <c r="C4" s="41">
        <v>0.964907151160874</v>
      </c>
      <c r="D4" s="41">
        <v>0.96611871961498696</v>
      </c>
      <c r="E4" s="41">
        <v>0.94766507482034101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4" t="s">
        <v>94</v>
      </c>
      <c r="AP4" s="64" t="s">
        <v>95</v>
      </c>
    </row>
    <row r="5" spans="1:42" s="101" customFormat="1" ht="14.25" thickTop="1" thickBot="1" x14ac:dyDescent="0.25">
      <c r="A5" s="90"/>
      <c r="B5" s="90"/>
      <c r="C5" s="87"/>
      <c r="D5" s="87"/>
      <c r="E5" s="87"/>
      <c r="F5" s="99"/>
      <c r="G5" s="99"/>
      <c r="H5" s="89"/>
      <c r="I5" s="89"/>
      <c r="J5" s="89"/>
      <c r="K5" s="89"/>
      <c r="L5" s="89"/>
      <c r="M5" s="89"/>
      <c r="N5" s="89"/>
      <c r="O5" s="89"/>
      <c r="P5" s="89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100"/>
      <c r="AP5" s="100"/>
    </row>
    <row r="6" spans="1:42" ht="14.25" thickTop="1" thickBot="1" x14ac:dyDescent="0.25">
      <c r="A6" s="55" t="s">
        <v>25</v>
      </c>
      <c r="B6" s="55" t="s">
        <v>25</v>
      </c>
      <c r="C6" s="41">
        <v>1.52394785864881</v>
      </c>
      <c r="D6" s="41">
        <v>1.7003424933847699</v>
      </c>
      <c r="E6" s="41">
        <v>1.8585839081461799</v>
      </c>
      <c r="F6" s="63"/>
      <c r="G6" s="63"/>
      <c r="H6" s="54">
        <v>0.81</v>
      </c>
      <c r="I6" s="54">
        <v>0.81</v>
      </c>
      <c r="J6" s="54">
        <v>0.81</v>
      </c>
      <c r="K6" s="54">
        <v>0.81</v>
      </c>
      <c r="L6" s="54">
        <v>0.81</v>
      </c>
      <c r="M6" s="54">
        <v>0.81</v>
      </c>
      <c r="N6" s="54">
        <v>0.81</v>
      </c>
      <c r="O6" s="54">
        <v>0.81</v>
      </c>
      <c r="P6" s="54">
        <v>0.81</v>
      </c>
      <c r="Q6" s="37">
        <v>0.81</v>
      </c>
      <c r="R6" s="45">
        <v>0.81</v>
      </c>
      <c r="S6" s="36">
        <v>1</v>
      </c>
      <c r="T6" s="37">
        <v>0.81</v>
      </c>
      <c r="U6" s="45">
        <v>0.81</v>
      </c>
      <c r="V6" s="36">
        <v>1</v>
      </c>
      <c r="W6" s="37">
        <v>0.81</v>
      </c>
      <c r="X6" s="45">
        <v>0.81</v>
      </c>
      <c r="Y6" s="36">
        <v>1</v>
      </c>
      <c r="Z6" s="37">
        <v>0.81</v>
      </c>
      <c r="AA6" s="45">
        <v>0.81</v>
      </c>
      <c r="AB6" s="36">
        <v>1</v>
      </c>
      <c r="AC6" s="37">
        <v>0.81</v>
      </c>
      <c r="AD6" s="45">
        <v>0.81</v>
      </c>
      <c r="AE6" s="36">
        <v>1</v>
      </c>
      <c r="AF6" s="37">
        <v>0.81</v>
      </c>
      <c r="AG6" s="45">
        <v>0.81</v>
      </c>
      <c r="AH6" s="36">
        <v>1</v>
      </c>
      <c r="AI6" s="37">
        <v>0.81</v>
      </c>
      <c r="AJ6" s="45">
        <v>0.81</v>
      </c>
      <c r="AK6" s="36">
        <v>1</v>
      </c>
      <c r="AL6" s="37">
        <v>0.81</v>
      </c>
      <c r="AM6" s="45">
        <v>0.81</v>
      </c>
      <c r="AN6" s="36">
        <v>1</v>
      </c>
      <c r="AO6" s="64" t="s">
        <v>94</v>
      </c>
      <c r="AP6" s="64" t="s">
        <v>95</v>
      </c>
    </row>
    <row r="7" spans="1:42" ht="14.25" thickTop="1" thickBot="1" x14ac:dyDescent="0.25">
      <c r="A7" s="55" t="s">
        <v>25</v>
      </c>
      <c r="B7" s="55" t="s">
        <v>26</v>
      </c>
      <c r="C7" s="56">
        <v>0.36727102288741897</v>
      </c>
      <c r="D7" s="56">
        <v>0.381827105759459</v>
      </c>
      <c r="E7" s="56">
        <v>0.252514721757083</v>
      </c>
      <c r="F7" s="56">
        <f>AVERAGE(C7:E7)</f>
        <v>0.33387095013465368</v>
      </c>
      <c r="G7" s="57">
        <f>(81%-F7)/9</f>
        <v>5.2903227762816266E-2</v>
      </c>
      <c r="H7" s="45">
        <f>F7+G7</f>
        <v>0.38677417789746993</v>
      </c>
      <c r="I7" s="46">
        <f>H7+G7</f>
        <v>0.43967740566028618</v>
      </c>
      <c r="J7" s="46">
        <f>I7+G7</f>
        <v>0.49258063342310243</v>
      </c>
      <c r="K7" s="46">
        <f>J7+G7</f>
        <v>0.54548386118591874</v>
      </c>
      <c r="L7" s="46">
        <f>K7+G7</f>
        <v>0.59838708894873505</v>
      </c>
      <c r="M7" s="46">
        <f>L7+G7</f>
        <v>0.65129031671155135</v>
      </c>
      <c r="N7" s="46">
        <f>M7+G7</f>
        <v>0.70419354447436766</v>
      </c>
      <c r="O7" s="46">
        <f>N7+G7</f>
        <v>0.75709677223718397</v>
      </c>
      <c r="P7" s="46">
        <f>O7+G7</f>
        <v>0.81000000000000028</v>
      </c>
      <c r="Q7" s="34">
        <f>R7*0.9</f>
        <v>0.39570966509425759</v>
      </c>
      <c r="R7" s="35">
        <f>I7</f>
        <v>0.43967740566028618</v>
      </c>
      <c r="S7" s="36">
        <f>MIN(100%,R7*1.3)</f>
        <v>0.57158062735837201</v>
      </c>
      <c r="T7" s="34">
        <f>U7*0.9</f>
        <v>0.44332257008079218</v>
      </c>
      <c r="U7" s="35">
        <f>J7</f>
        <v>0.49258063342310243</v>
      </c>
      <c r="V7" s="36">
        <f>MIN(100%,U7*1.3)</f>
        <v>0.64035482345003314</v>
      </c>
      <c r="W7" s="37">
        <f>X7*0.9</f>
        <v>0.49093547506732688</v>
      </c>
      <c r="X7" s="38">
        <f>K7</f>
        <v>0.54548386118591874</v>
      </c>
      <c r="Y7" s="36">
        <f>MIN(100%,X7*1.3)</f>
        <v>0.70912901954169438</v>
      </c>
      <c r="Z7" s="37">
        <f>AA7*0.9</f>
        <v>0.53854838005386152</v>
      </c>
      <c r="AA7" s="38">
        <f>L7</f>
        <v>0.59838708894873505</v>
      </c>
      <c r="AB7" s="36">
        <f>MIN(100%,AA7*1.3)</f>
        <v>0.77790321563335563</v>
      </c>
      <c r="AC7" s="37">
        <f>AD7*0.9</f>
        <v>0.58616128504039622</v>
      </c>
      <c r="AD7" s="38">
        <f>M7</f>
        <v>0.65129031671155135</v>
      </c>
      <c r="AE7" s="36">
        <f>MIN(100%,AD7*1.3)</f>
        <v>0.84667741172501676</v>
      </c>
      <c r="AF7" s="37">
        <f>AG7*0.9</f>
        <v>0.63377419002693092</v>
      </c>
      <c r="AG7" s="38">
        <f>N7</f>
        <v>0.70419354447436766</v>
      </c>
      <c r="AH7" s="36">
        <f>MIN(100%,AG7*1.3)</f>
        <v>0.915451607816678</v>
      </c>
      <c r="AI7" s="37">
        <f>AJ7*0.9</f>
        <v>0.68138709501346562</v>
      </c>
      <c r="AJ7" s="38">
        <f>O7</f>
        <v>0.75709677223718397</v>
      </c>
      <c r="AK7" s="36">
        <f>MIN(100%,AJ7*1.3)</f>
        <v>0.98422580390833925</v>
      </c>
      <c r="AL7" s="37">
        <f>AM7*0.9</f>
        <v>0.72900000000000031</v>
      </c>
      <c r="AM7" s="38">
        <f>P7</f>
        <v>0.81000000000000028</v>
      </c>
      <c r="AN7" s="36">
        <f>MIN(100%,AM7*1.3)</f>
        <v>1</v>
      </c>
      <c r="AO7" s="55" t="s">
        <v>31</v>
      </c>
      <c r="AP7" s="58" t="s">
        <v>110</v>
      </c>
    </row>
    <row r="8" spans="1:42" s="101" customFormat="1" ht="14.25" thickTop="1" thickBot="1" x14ac:dyDescent="0.25">
      <c r="A8" s="90"/>
      <c r="B8" s="90"/>
      <c r="C8" s="92"/>
      <c r="D8" s="92"/>
      <c r="E8" s="92"/>
      <c r="F8" s="92"/>
      <c r="G8" s="93"/>
      <c r="H8" s="87"/>
      <c r="I8" s="94"/>
      <c r="J8" s="94"/>
      <c r="K8" s="94"/>
      <c r="L8" s="94"/>
      <c r="M8" s="94"/>
      <c r="N8" s="94"/>
      <c r="O8" s="94"/>
      <c r="P8" s="94"/>
      <c r="Q8" s="95"/>
      <c r="R8" s="96"/>
      <c r="S8" s="87"/>
      <c r="T8" s="95"/>
      <c r="U8" s="96"/>
      <c r="V8" s="87"/>
      <c r="W8" s="87"/>
      <c r="X8" s="97"/>
      <c r="Y8" s="87"/>
      <c r="Z8" s="87"/>
      <c r="AA8" s="97"/>
      <c r="AB8" s="87"/>
      <c r="AC8" s="87"/>
      <c r="AD8" s="97"/>
      <c r="AE8" s="87"/>
      <c r="AF8" s="87"/>
      <c r="AG8" s="97"/>
      <c r="AH8" s="87"/>
      <c r="AI8" s="87"/>
      <c r="AJ8" s="97"/>
      <c r="AK8" s="87"/>
      <c r="AL8" s="87"/>
      <c r="AM8" s="97"/>
      <c r="AN8" s="87"/>
      <c r="AO8" s="90"/>
      <c r="AP8" s="98"/>
    </row>
    <row r="9" spans="1:42" ht="14.25" thickTop="1" thickBot="1" x14ac:dyDescent="0.25">
      <c r="A9" s="55" t="s">
        <v>19</v>
      </c>
      <c r="B9" s="55" t="s">
        <v>109</v>
      </c>
      <c r="C9" s="41">
        <v>0.99107634247975496</v>
      </c>
      <c r="D9" s="41">
        <v>1.0551701756520999</v>
      </c>
      <c r="E9" s="56">
        <v>0</v>
      </c>
      <c r="F9" s="63"/>
      <c r="G9" s="6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64" t="s">
        <v>94</v>
      </c>
      <c r="AP9" s="64" t="s">
        <v>95</v>
      </c>
    </row>
    <row r="10" spans="1:42" ht="14.25" thickTop="1" thickBot="1" x14ac:dyDescent="0.25">
      <c r="A10" s="55" t="s">
        <v>19</v>
      </c>
      <c r="B10" s="55" t="s">
        <v>59</v>
      </c>
      <c r="C10" s="56">
        <v>0.54458461139672498</v>
      </c>
      <c r="D10" s="56">
        <v>0.39509019436292803</v>
      </c>
      <c r="E10" s="56">
        <v>0.59475744569510802</v>
      </c>
      <c r="F10" s="56">
        <f>AVERAGE(C10:E10)</f>
        <v>0.51147741715158701</v>
      </c>
      <c r="G10" s="57">
        <f>(81%-F10)/9</f>
        <v>3.3169175872045896E-2</v>
      </c>
      <c r="H10" s="45">
        <f>F10+G10</f>
        <v>0.54464659302363294</v>
      </c>
      <c r="I10" s="46">
        <f>H10+G10</f>
        <v>0.57781576889567887</v>
      </c>
      <c r="J10" s="46">
        <f>I10+G10</f>
        <v>0.6109849447677248</v>
      </c>
      <c r="K10" s="46">
        <f>J10+G10</f>
        <v>0.64415412063977073</v>
      </c>
      <c r="L10" s="46">
        <f>K10+G10</f>
        <v>0.67732329651181666</v>
      </c>
      <c r="M10" s="46">
        <f>L10+G10</f>
        <v>0.71049247238386259</v>
      </c>
      <c r="N10" s="46">
        <f>M10+G10</f>
        <v>0.74366164825590853</v>
      </c>
      <c r="O10" s="46">
        <f>N10+G10</f>
        <v>0.77683082412795446</v>
      </c>
      <c r="P10" s="46">
        <f>O10+G10</f>
        <v>0.81000000000000039</v>
      </c>
      <c r="Q10" s="34">
        <f>R10*0.9</f>
        <v>0.52003419200611101</v>
      </c>
      <c r="R10" s="35">
        <f>I10</f>
        <v>0.57781576889567887</v>
      </c>
      <c r="S10" s="36">
        <f>MIN(100%,R10*1.3)</f>
        <v>0.75116049956438258</v>
      </c>
      <c r="T10" s="34">
        <f>U10*0.9</f>
        <v>0.54988645029095229</v>
      </c>
      <c r="U10" s="35">
        <f>J10</f>
        <v>0.6109849447677248</v>
      </c>
      <c r="V10" s="36">
        <f>MIN(100%,U10*1.3)</f>
        <v>0.79428042819804223</v>
      </c>
      <c r="W10" s="34">
        <f>X10*0.9</f>
        <v>0.57973870857579368</v>
      </c>
      <c r="X10" s="35">
        <f>K10</f>
        <v>0.64415412063977073</v>
      </c>
      <c r="Y10" s="36">
        <f>MIN(100%,X10*1.3)</f>
        <v>0.837400356831702</v>
      </c>
      <c r="Z10" s="34">
        <f>AA10*0.9</f>
        <v>0.60959096686063496</v>
      </c>
      <c r="AA10" s="35">
        <f>L10</f>
        <v>0.67732329651181666</v>
      </c>
      <c r="AB10" s="36">
        <f>MIN(100%,AA10*1.3)</f>
        <v>0.88052028546536165</v>
      </c>
      <c r="AC10" s="34">
        <f>AD10*0.9</f>
        <v>0.63944322514547636</v>
      </c>
      <c r="AD10" s="35">
        <f>M10</f>
        <v>0.71049247238386259</v>
      </c>
      <c r="AE10" s="36">
        <f>MIN(100%,AD10*1.3)</f>
        <v>0.92364021409902142</v>
      </c>
      <c r="AF10" s="34">
        <f>AG10*0.9</f>
        <v>0.66929548343031764</v>
      </c>
      <c r="AG10" s="35">
        <f>N10</f>
        <v>0.74366164825590853</v>
      </c>
      <c r="AH10" s="36">
        <f>MIN(100%,AG10*1.3)</f>
        <v>0.96676014273268107</v>
      </c>
      <c r="AI10" s="34">
        <f>AJ10*0.9</f>
        <v>0.69914774171515903</v>
      </c>
      <c r="AJ10" s="35">
        <f>O10</f>
        <v>0.77683082412795446</v>
      </c>
      <c r="AK10" s="36">
        <f>MIN(100%,AJ10*1.3)</f>
        <v>1</v>
      </c>
      <c r="AL10" s="34">
        <f>AM10*0.9</f>
        <v>0.72900000000000031</v>
      </c>
      <c r="AM10" s="35">
        <f>P10</f>
        <v>0.81000000000000039</v>
      </c>
      <c r="AN10" s="36">
        <f>MIN(100%,AM10*1.3)</f>
        <v>1</v>
      </c>
      <c r="AO10" s="55" t="s">
        <v>31</v>
      </c>
      <c r="AP10" s="58" t="s">
        <v>110</v>
      </c>
    </row>
    <row r="11" spans="1:42" ht="14.25" thickTop="1" thickBot="1" x14ac:dyDescent="0.25">
      <c r="A11" s="55" t="s">
        <v>19</v>
      </c>
      <c r="B11" s="55" t="s">
        <v>57</v>
      </c>
      <c r="C11" s="56">
        <v>0.64210579935308099</v>
      </c>
      <c r="D11" s="41">
        <v>0.94792964963301496</v>
      </c>
      <c r="E11" s="56">
        <v>0.60103597303381096</v>
      </c>
      <c r="F11" s="63"/>
      <c r="G11" s="63"/>
      <c r="H11" s="54">
        <v>0.81</v>
      </c>
      <c r="I11" s="54">
        <v>0.81</v>
      </c>
      <c r="J11" s="54">
        <v>0.81</v>
      </c>
      <c r="K11" s="54">
        <v>0.81</v>
      </c>
      <c r="L11" s="54">
        <v>0.81</v>
      </c>
      <c r="M11" s="54">
        <v>0.81</v>
      </c>
      <c r="N11" s="54">
        <v>0.81</v>
      </c>
      <c r="O11" s="54">
        <v>0.81</v>
      </c>
      <c r="P11" s="54">
        <v>0.81</v>
      </c>
      <c r="Q11" s="37">
        <v>0.81</v>
      </c>
      <c r="R11" s="45">
        <v>0.81</v>
      </c>
      <c r="S11" s="36">
        <v>1</v>
      </c>
      <c r="T11" s="37">
        <v>0.81</v>
      </c>
      <c r="U11" s="45">
        <v>0.81</v>
      </c>
      <c r="V11" s="36">
        <v>1</v>
      </c>
      <c r="W11" s="37">
        <v>0.81</v>
      </c>
      <c r="X11" s="45">
        <v>0.81</v>
      </c>
      <c r="Y11" s="36">
        <v>1</v>
      </c>
      <c r="Z11" s="37">
        <v>0.81</v>
      </c>
      <c r="AA11" s="45">
        <v>0.81</v>
      </c>
      <c r="AB11" s="36">
        <v>1</v>
      </c>
      <c r="AC11" s="37">
        <v>0.81</v>
      </c>
      <c r="AD11" s="45">
        <v>0.81</v>
      </c>
      <c r="AE11" s="36">
        <v>1</v>
      </c>
      <c r="AF11" s="37">
        <v>0.81</v>
      </c>
      <c r="AG11" s="45">
        <v>0.81</v>
      </c>
      <c r="AH11" s="36">
        <v>1</v>
      </c>
      <c r="AI11" s="37">
        <v>0.81</v>
      </c>
      <c r="AJ11" s="45">
        <v>0.81</v>
      </c>
      <c r="AK11" s="36">
        <v>1</v>
      </c>
      <c r="AL11" s="37">
        <v>0.81</v>
      </c>
      <c r="AM11" s="45">
        <v>0.81</v>
      </c>
      <c r="AN11" s="36">
        <v>1</v>
      </c>
      <c r="AO11" s="64" t="s">
        <v>94</v>
      </c>
      <c r="AP11" s="64" t="s">
        <v>95</v>
      </c>
    </row>
    <row r="12" spans="1:42" ht="14.25" thickTop="1" thickBot="1" x14ac:dyDescent="0.25">
      <c r="A12" s="55" t="s">
        <v>19</v>
      </c>
      <c r="B12" s="55" t="s">
        <v>43</v>
      </c>
      <c r="C12" s="41">
        <v>1.4986171683863401</v>
      </c>
      <c r="D12" s="41">
        <v>1.1718476469982499</v>
      </c>
      <c r="E12" s="41">
        <v>1.89143584081417</v>
      </c>
      <c r="F12" s="63"/>
      <c r="G12" s="6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64" t="s">
        <v>94</v>
      </c>
      <c r="AP12" s="64" t="s">
        <v>95</v>
      </c>
    </row>
    <row r="13" spans="1:42" ht="14.25" thickTop="1" thickBot="1" x14ac:dyDescent="0.25">
      <c r="A13" s="55" t="s">
        <v>19</v>
      </c>
      <c r="B13" s="55" t="s">
        <v>38</v>
      </c>
      <c r="C13" s="41">
        <v>1.38829849657591</v>
      </c>
      <c r="D13" s="41">
        <v>1.4213939429529701</v>
      </c>
      <c r="E13" s="41">
        <v>1.4134239909495301</v>
      </c>
      <c r="F13" s="63"/>
      <c r="G13" s="63"/>
      <c r="H13" s="54">
        <v>0.81</v>
      </c>
      <c r="I13" s="54">
        <v>0.81</v>
      </c>
      <c r="J13" s="54">
        <v>0.81</v>
      </c>
      <c r="K13" s="54">
        <v>0.81</v>
      </c>
      <c r="L13" s="54">
        <v>0.81</v>
      </c>
      <c r="M13" s="54">
        <v>0.81</v>
      </c>
      <c r="N13" s="54">
        <v>0.81</v>
      </c>
      <c r="O13" s="54">
        <v>0.81</v>
      </c>
      <c r="P13" s="54">
        <v>0.81</v>
      </c>
      <c r="Q13" s="37">
        <v>0.81</v>
      </c>
      <c r="R13" s="45">
        <v>0.81</v>
      </c>
      <c r="S13" s="36">
        <v>1</v>
      </c>
      <c r="T13" s="37">
        <v>0.81</v>
      </c>
      <c r="U13" s="45">
        <v>0.81</v>
      </c>
      <c r="V13" s="36">
        <v>1</v>
      </c>
      <c r="W13" s="37">
        <v>0.81</v>
      </c>
      <c r="X13" s="45">
        <v>0.81</v>
      </c>
      <c r="Y13" s="36">
        <v>1</v>
      </c>
      <c r="Z13" s="37">
        <v>0.81</v>
      </c>
      <c r="AA13" s="45">
        <v>0.81</v>
      </c>
      <c r="AB13" s="36">
        <v>1</v>
      </c>
      <c r="AC13" s="37">
        <v>0.81</v>
      </c>
      <c r="AD13" s="45">
        <v>0.81</v>
      </c>
      <c r="AE13" s="36">
        <v>1</v>
      </c>
      <c r="AF13" s="37">
        <v>0.81</v>
      </c>
      <c r="AG13" s="45">
        <v>0.81</v>
      </c>
      <c r="AH13" s="36">
        <v>1</v>
      </c>
      <c r="AI13" s="37">
        <v>0.81</v>
      </c>
      <c r="AJ13" s="45">
        <v>0.81</v>
      </c>
      <c r="AK13" s="36">
        <v>1</v>
      </c>
      <c r="AL13" s="37">
        <v>0.81</v>
      </c>
      <c r="AM13" s="45">
        <v>0.81</v>
      </c>
      <c r="AN13" s="36">
        <v>1</v>
      </c>
      <c r="AO13" s="64" t="s">
        <v>94</v>
      </c>
      <c r="AP13" s="64" t="s">
        <v>95</v>
      </c>
    </row>
    <row r="14" spans="1:42" ht="14.25" thickTop="1" thickBot="1" x14ac:dyDescent="0.25">
      <c r="A14" s="55" t="s">
        <v>19</v>
      </c>
      <c r="B14" s="55" t="s">
        <v>39</v>
      </c>
      <c r="C14" s="41">
        <v>2.1060372277694799</v>
      </c>
      <c r="D14" s="41">
        <v>2.01404590082696</v>
      </c>
      <c r="E14" s="41">
        <v>1.3541150170824401</v>
      </c>
      <c r="F14" s="63"/>
      <c r="G14" s="63"/>
      <c r="H14" s="54">
        <v>0.81</v>
      </c>
      <c r="I14" s="54">
        <v>0.81</v>
      </c>
      <c r="J14" s="54">
        <v>0.81</v>
      </c>
      <c r="K14" s="54">
        <v>0.81</v>
      </c>
      <c r="L14" s="54">
        <v>0.81</v>
      </c>
      <c r="M14" s="54">
        <v>0.81</v>
      </c>
      <c r="N14" s="54">
        <v>0.81</v>
      </c>
      <c r="O14" s="54">
        <v>0.81</v>
      </c>
      <c r="P14" s="54">
        <v>0.81</v>
      </c>
      <c r="Q14" s="37">
        <v>0.81</v>
      </c>
      <c r="R14" s="45">
        <v>0.81</v>
      </c>
      <c r="S14" s="36">
        <v>1</v>
      </c>
      <c r="T14" s="37">
        <v>0.81</v>
      </c>
      <c r="U14" s="45">
        <v>0.81</v>
      </c>
      <c r="V14" s="36">
        <v>1</v>
      </c>
      <c r="W14" s="37">
        <v>0.81</v>
      </c>
      <c r="X14" s="45">
        <v>0.81</v>
      </c>
      <c r="Y14" s="36">
        <v>1</v>
      </c>
      <c r="Z14" s="37">
        <v>0.81</v>
      </c>
      <c r="AA14" s="45">
        <v>0.81</v>
      </c>
      <c r="AB14" s="36">
        <v>1</v>
      </c>
      <c r="AC14" s="37">
        <v>0.81</v>
      </c>
      <c r="AD14" s="45">
        <v>0.81</v>
      </c>
      <c r="AE14" s="36">
        <v>1</v>
      </c>
      <c r="AF14" s="37">
        <v>0.81</v>
      </c>
      <c r="AG14" s="45">
        <v>0.81</v>
      </c>
      <c r="AH14" s="36">
        <v>1</v>
      </c>
      <c r="AI14" s="37">
        <v>0.81</v>
      </c>
      <c r="AJ14" s="45">
        <v>0.81</v>
      </c>
      <c r="AK14" s="36">
        <v>1</v>
      </c>
      <c r="AL14" s="37">
        <v>0.81</v>
      </c>
      <c r="AM14" s="45">
        <v>0.81</v>
      </c>
      <c r="AN14" s="36">
        <v>1</v>
      </c>
      <c r="AO14" s="64" t="s">
        <v>94</v>
      </c>
      <c r="AP14" s="64" t="s">
        <v>95</v>
      </c>
    </row>
    <row r="15" spans="1:42" ht="14.25" thickTop="1" thickBot="1" x14ac:dyDescent="0.25">
      <c r="A15" s="55" t="s">
        <v>19</v>
      </c>
      <c r="B15" s="55" t="s">
        <v>58</v>
      </c>
      <c r="C15" s="41">
        <v>0.84425021766793895</v>
      </c>
      <c r="D15" s="56">
        <v>0</v>
      </c>
      <c r="E15" s="56">
        <v>0.42803135235550099</v>
      </c>
      <c r="F15" s="63"/>
      <c r="G15" s="63"/>
      <c r="H15" s="54">
        <v>0.81</v>
      </c>
      <c r="I15" s="54">
        <v>0.81</v>
      </c>
      <c r="J15" s="54">
        <v>0.81</v>
      </c>
      <c r="K15" s="54">
        <v>0.81</v>
      </c>
      <c r="L15" s="54">
        <v>0.81</v>
      </c>
      <c r="M15" s="54">
        <v>0.81</v>
      </c>
      <c r="N15" s="54">
        <v>0.81</v>
      </c>
      <c r="O15" s="54">
        <v>0.81</v>
      </c>
      <c r="P15" s="54">
        <v>0.81</v>
      </c>
      <c r="Q15" s="37">
        <v>0.81</v>
      </c>
      <c r="R15" s="45">
        <v>0.81</v>
      </c>
      <c r="S15" s="36">
        <v>1</v>
      </c>
      <c r="T15" s="37">
        <v>0.81</v>
      </c>
      <c r="U15" s="45">
        <v>0.81</v>
      </c>
      <c r="V15" s="36">
        <v>1</v>
      </c>
      <c r="W15" s="37">
        <v>0.81</v>
      </c>
      <c r="X15" s="45">
        <v>0.81</v>
      </c>
      <c r="Y15" s="36">
        <v>1</v>
      </c>
      <c r="Z15" s="37">
        <v>0.81</v>
      </c>
      <c r="AA15" s="45">
        <v>0.81</v>
      </c>
      <c r="AB15" s="36">
        <v>1</v>
      </c>
      <c r="AC15" s="37">
        <v>0.81</v>
      </c>
      <c r="AD15" s="45">
        <v>0.81</v>
      </c>
      <c r="AE15" s="36">
        <v>1</v>
      </c>
      <c r="AF15" s="37">
        <v>0.81</v>
      </c>
      <c r="AG15" s="45">
        <v>0.81</v>
      </c>
      <c r="AH15" s="36">
        <v>1</v>
      </c>
      <c r="AI15" s="37">
        <v>0.81</v>
      </c>
      <c r="AJ15" s="45">
        <v>0.81</v>
      </c>
      <c r="AK15" s="36">
        <v>1</v>
      </c>
      <c r="AL15" s="37">
        <v>0.81</v>
      </c>
      <c r="AM15" s="45">
        <v>0.81</v>
      </c>
      <c r="AN15" s="36">
        <v>1</v>
      </c>
      <c r="AO15" s="64" t="s">
        <v>94</v>
      </c>
      <c r="AP15" s="64" t="s">
        <v>95</v>
      </c>
    </row>
    <row r="16" spans="1:42" ht="14.25" thickTop="1" thickBot="1" x14ac:dyDescent="0.25">
      <c r="A16" s="55" t="s">
        <v>19</v>
      </c>
      <c r="B16" s="55" t="s">
        <v>49</v>
      </c>
      <c r="C16" s="56">
        <v>3.2751086030221803E-2</v>
      </c>
      <c r="D16" s="56">
        <v>6.9333084550591798E-2</v>
      </c>
      <c r="E16" s="56">
        <v>5.4953377393109001E-2</v>
      </c>
      <c r="F16" s="56">
        <f>AVERAGE(C16:E16)</f>
        <v>5.234584932464087E-2</v>
      </c>
      <c r="G16" s="57">
        <f>(81%-F16)/9</f>
        <v>8.4183794519484351E-2</v>
      </c>
      <c r="H16" s="45">
        <f>F16+G16</f>
        <v>0.13652964384412522</v>
      </c>
      <c r="I16" s="46">
        <f>H16+G16</f>
        <v>0.22071343836360957</v>
      </c>
      <c r="J16" s="46">
        <f>I16+G16</f>
        <v>0.30489723288309389</v>
      </c>
      <c r="K16" s="46">
        <f>J16+G16</f>
        <v>0.38908102740257822</v>
      </c>
      <c r="L16" s="46">
        <f>K16+G16</f>
        <v>0.47326482192206254</v>
      </c>
      <c r="M16" s="46">
        <f>L16+G16</f>
        <v>0.55744861644154686</v>
      </c>
      <c r="N16" s="46">
        <f>M16+G16</f>
        <v>0.64163241096103119</v>
      </c>
      <c r="O16" s="46">
        <f>N16+G16</f>
        <v>0.72581620548051551</v>
      </c>
      <c r="P16" s="46">
        <f>O16+G16</f>
        <v>0.80999999999999983</v>
      </c>
      <c r="Q16" s="37">
        <f>R16*0.9</f>
        <v>0.19864209452724862</v>
      </c>
      <c r="R16" s="38">
        <f>I16</f>
        <v>0.22071343836360957</v>
      </c>
      <c r="S16" s="36">
        <f>MIN(100%,R16*1.3)</f>
        <v>0.28692746987269246</v>
      </c>
      <c r="T16" s="37">
        <f>U16*0.9</f>
        <v>0.27440750959478449</v>
      </c>
      <c r="U16" s="38">
        <f>J16</f>
        <v>0.30489723288309389</v>
      </c>
      <c r="V16" s="36">
        <f>MIN(100%,U16*1.3)</f>
        <v>0.3963664027480221</v>
      </c>
      <c r="W16" s="37">
        <f>X16*0.9</f>
        <v>0.35017292466232042</v>
      </c>
      <c r="X16" s="38">
        <f>K16</f>
        <v>0.38908102740257822</v>
      </c>
      <c r="Y16" s="36">
        <f>MIN(100%,X16*1.3)</f>
        <v>0.50580533562335173</v>
      </c>
      <c r="Z16" s="37">
        <f>AA16*0.9</f>
        <v>0.42593833972985629</v>
      </c>
      <c r="AA16" s="38">
        <f>L16</f>
        <v>0.47326482192206254</v>
      </c>
      <c r="AB16" s="36">
        <f>MIN(100%,AA16*1.3)</f>
        <v>0.6152442684986813</v>
      </c>
      <c r="AC16" s="37">
        <f>AD16*0.9</f>
        <v>0.50170375479739215</v>
      </c>
      <c r="AD16" s="38">
        <f>M16</f>
        <v>0.55744861644154686</v>
      </c>
      <c r="AE16" s="36">
        <f>MIN(100%,AD16*1.3)</f>
        <v>0.72468320137401099</v>
      </c>
      <c r="AF16" s="37">
        <f>AG16*0.9</f>
        <v>0.57746916986492813</v>
      </c>
      <c r="AG16" s="38">
        <f>N16</f>
        <v>0.64163241096103119</v>
      </c>
      <c r="AH16" s="36">
        <f>MIN(100%,AG16*1.3)</f>
        <v>0.83412213424934056</v>
      </c>
      <c r="AI16" s="37">
        <f>AJ16*0.9</f>
        <v>0.653234584932464</v>
      </c>
      <c r="AJ16" s="38">
        <f>O16</f>
        <v>0.72581620548051551</v>
      </c>
      <c r="AK16" s="36">
        <f>MIN(100%,AJ16*1.3)</f>
        <v>0.94356106712467014</v>
      </c>
      <c r="AL16" s="37">
        <f>AM16*0.9</f>
        <v>0.72899999999999987</v>
      </c>
      <c r="AM16" s="38">
        <f>P16</f>
        <v>0.80999999999999983</v>
      </c>
      <c r="AN16" s="36">
        <f>MIN(100%,AM16*1.3)</f>
        <v>1</v>
      </c>
      <c r="AO16" s="55" t="s">
        <v>31</v>
      </c>
      <c r="AP16" s="58" t="s">
        <v>110</v>
      </c>
    </row>
    <row r="17" spans="1:42" ht="14.25" thickTop="1" thickBot="1" x14ac:dyDescent="0.25">
      <c r="A17" s="55" t="s">
        <v>19</v>
      </c>
      <c r="B17" s="55" t="s">
        <v>24</v>
      </c>
      <c r="C17" s="56">
        <v>0.51526229500913001</v>
      </c>
      <c r="D17" s="56">
        <v>0.37518774471261201</v>
      </c>
      <c r="E17" s="56">
        <v>0.33545741592428502</v>
      </c>
      <c r="F17" s="56">
        <f>AVERAGE(C17:E17)</f>
        <v>0.40863581854867564</v>
      </c>
      <c r="G17" s="57">
        <f>(81%-F17)/9</f>
        <v>4.4596020161258271E-2</v>
      </c>
      <c r="H17" s="45">
        <f>F17+G17</f>
        <v>0.45323183870993389</v>
      </c>
      <c r="I17" s="46">
        <f>H17+G17</f>
        <v>0.49782785887119219</v>
      </c>
      <c r="J17" s="46">
        <f>I17+G17</f>
        <v>0.54242387903245048</v>
      </c>
      <c r="K17" s="46">
        <f>J17+G17</f>
        <v>0.58701989919370878</v>
      </c>
      <c r="L17" s="46">
        <f>K17+G17</f>
        <v>0.63161591935496708</v>
      </c>
      <c r="M17" s="46">
        <f>L17+G17</f>
        <v>0.67621193951622538</v>
      </c>
      <c r="N17" s="46">
        <f>M17+G17</f>
        <v>0.72080795967748368</v>
      </c>
      <c r="O17" s="46">
        <f>N17+G17</f>
        <v>0.76540397983874198</v>
      </c>
      <c r="P17" s="46">
        <f>O17+G17</f>
        <v>0.81000000000000028</v>
      </c>
      <c r="Q17" s="37">
        <f>R17*0.9</f>
        <v>0.44804507298407298</v>
      </c>
      <c r="R17" s="38">
        <f>I17</f>
        <v>0.49782785887119219</v>
      </c>
      <c r="S17" s="36">
        <f>MIN(100%,R17*1.3)</f>
        <v>0.64717621653254986</v>
      </c>
      <c r="T17" s="37">
        <f>U17*0.9</f>
        <v>0.48818149112920545</v>
      </c>
      <c r="U17" s="38">
        <f>J17</f>
        <v>0.54242387903245048</v>
      </c>
      <c r="V17" s="36">
        <f>MIN(100%,U17*1.3)</f>
        <v>0.70515104274218565</v>
      </c>
      <c r="W17" s="37">
        <f>X17*0.9</f>
        <v>0.52831790927433797</v>
      </c>
      <c r="X17" s="38">
        <f>K17</f>
        <v>0.58701989919370878</v>
      </c>
      <c r="Y17" s="36">
        <f>MIN(100%,X17*1.3)</f>
        <v>0.76312586895182144</v>
      </c>
      <c r="Z17" s="37">
        <f>AA17*0.9</f>
        <v>0.56845432741947044</v>
      </c>
      <c r="AA17" s="38">
        <f>L17</f>
        <v>0.63161591935496708</v>
      </c>
      <c r="AB17" s="36">
        <f>MIN(100%,AA17*1.3)</f>
        <v>0.82110069516145723</v>
      </c>
      <c r="AC17" s="37">
        <f>AD17*0.9</f>
        <v>0.60859074556460291</v>
      </c>
      <c r="AD17" s="38">
        <f>M17</f>
        <v>0.67621193951622538</v>
      </c>
      <c r="AE17" s="36">
        <f>MIN(100%,AD17*1.3)</f>
        <v>0.87907552137109302</v>
      </c>
      <c r="AF17" s="37">
        <f>AG17*0.9</f>
        <v>0.64872716370973538</v>
      </c>
      <c r="AG17" s="38">
        <f>N17</f>
        <v>0.72080795967748368</v>
      </c>
      <c r="AH17" s="36">
        <f>MIN(100%,AG17*1.3)</f>
        <v>0.9370503475807288</v>
      </c>
      <c r="AI17" s="37">
        <f>AJ17*0.9</f>
        <v>0.68886358185486785</v>
      </c>
      <c r="AJ17" s="38">
        <f>O17</f>
        <v>0.76540397983874198</v>
      </c>
      <c r="AK17" s="36">
        <f>MIN(100%,AJ17*1.3)</f>
        <v>0.99502517379036459</v>
      </c>
      <c r="AL17" s="37">
        <f>AM17*0.9</f>
        <v>0.72900000000000031</v>
      </c>
      <c r="AM17" s="38">
        <f>P17</f>
        <v>0.81000000000000028</v>
      </c>
      <c r="AN17" s="36">
        <f>MIN(100%,AM17*1.3)</f>
        <v>1</v>
      </c>
      <c r="AO17" s="55" t="s">
        <v>31</v>
      </c>
      <c r="AP17" s="58" t="s">
        <v>110</v>
      </c>
    </row>
    <row r="18" spans="1:42" s="101" customFormat="1" ht="14.25" thickTop="1" thickBot="1" x14ac:dyDescent="0.25">
      <c r="A18" s="90"/>
      <c r="B18" s="90"/>
      <c r="C18" s="92"/>
      <c r="D18" s="92"/>
      <c r="E18" s="92"/>
      <c r="F18" s="92"/>
      <c r="G18" s="93"/>
      <c r="H18" s="87"/>
      <c r="I18" s="94"/>
      <c r="J18" s="94"/>
      <c r="K18" s="94"/>
      <c r="L18" s="94"/>
      <c r="M18" s="94"/>
      <c r="N18" s="94"/>
      <c r="O18" s="94"/>
      <c r="P18" s="94"/>
      <c r="Q18" s="87"/>
      <c r="R18" s="97"/>
      <c r="S18" s="87"/>
      <c r="T18" s="87"/>
      <c r="U18" s="97"/>
      <c r="V18" s="87"/>
      <c r="W18" s="87"/>
      <c r="X18" s="97"/>
      <c r="Y18" s="87"/>
      <c r="Z18" s="87"/>
      <c r="AA18" s="97"/>
      <c r="AB18" s="87"/>
      <c r="AC18" s="87"/>
      <c r="AD18" s="97"/>
      <c r="AE18" s="87"/>
      <c r="AF18" s="87"/>
      <c r="AG18" s="97"/>
      <c r="AH18" s="87"/>
      <c r="AI18" s="87"/>
      <c r="AJ18" s="97"/>
      <c r="AK18" s="87"/>
      <c r="AL18" s="87"/>
      <c r="AM18" s="97"/>
      <c r="AN18" s="87"/>
      <c r="AO18" s="90"/>
      <c r="AP18" s="98"/>
    </row>
    <row r="19" spans="1:42" ht="14.25" thickTop="1" thickBot="1" x14ac:dyDescent="0.25">
      <c r="A19" s="55" t="s">
        <v>41</v>
      </c>
      <c r="B19" s="55" t="s">
        <v>41</v>
      </c>
      <c r="C19" s="41">
        <v>1.2069425494458601</v>
      </c>
      <c r="D19" s="41">
        <v>1.4528677327307999</v>
      </c>
      <c r="E19" s="41">
        <v>1.9367960247151199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4" t="s">
        <v>94</v>
      </c>
      <c r="AP19" s="64" t="s">
        <v>95</v>
      </c>
    </row>
    <row r="20" spans="1:42" ht="14.25" thickTop="1" thickBot="1" x14ac:dyDescent="0.25">
      <c r="A20" s="55" t="s">
        <v>41</v>
      </c>
      <c r="B20" s="55" t="s">
        <v>42</v>
      </c>
      <c r="C20" s="41">
        <v>0.92588729899713995</v>
      </c>
      <c r="D20" s="41">
        <v>0.80083946991330801</v>
      </c>
      <c r="E20" s="56">
        <v>0.67477832129979398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4" t="s">
        <v>94</v>
      </c>
      <c r="AP20" s="64" t="s">
        <v>95</v>
      </c>
    </row>
    <row r="21" spans="1:42" s="101" customFormat="1" ht="14.25" thickTop="1" thickBot="1" x14ac:dyDescent="0.25">
      <c r="A21" s="90"/>
      <c r="B21" s="90"/>
      <c r="C21" s="87"/>
      <c r="D21" s="87"/>
      <c r="E21" s="92"/>
      <c r="F21" s="99"/>
      <c r="G21" s="99"/>
      <c r="H21" s="89"/>
      <c r="I21" s="89"/>
      <c r="J21" s="89"/>
      <c r="K21" s="89"/>
      <c r="L21" s="89"/>
      <c r="M21" s="89"/>
      <c r="N21" s="89"/>
      <c r="O21" s="89"/>
      <c r="P21" s="89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100"/>
      <c r="AP21" s="100"/>
    </row>
    <row r="22" spans="1:42" ht="14.25" thickTop="1" thickBot="1" x14ac:dyDescent="0.25">
      <c r="A22" s="55" t="s">
        <v>23</v>
      </c>
      <c r="B22" s="55" t="s">
        <v>50</v>
      </c>
      <c r="C22" s="56">
        <v>0.70864526042593901</v>
      </c>
      <c r="D22" s="56">
        <v>0.23633902124334399</v>
      </c>
      <c r="E22" s="56">
        <v>0.45296521754125801</v>
      </c>
      <c r="F22" s="56">
        <f>AVERAGE(C22:E22)</f>
        <v>0.46598316640351367</v>
      </c>
      <c r="G22" s="57">
        <f>(81%-F22)/9</f>
        <v>3.8224092621831823E-2</v>
      </c>
      <c r="H22" s="45">
        <f>F22+G22</f>
        <v>0.50420725902534547</v>
      </c>
      <c r="I22" s="46">
        <f>H22+G22</f>
        <v>0.54243135164717726</v>
      </c>
      <c r="J22" s="46">
        <f>I22+G22</f>
        <v>0.58065544426900906</v>
      </c>
      <c r="K22" s="46">
        <f>J22+G22</f>
        <v>0.61887953689084085</v>
      </c>
      <c r="L22" s="46">
        <f>K22+G22</f>
        <v>0.65710362951267265</v>
      </c>
      <c r="M22" s="46">
        <f>L22+G22</f>
        <v>0.69532772213450444</v>
      </c>
      <c r="N22" s="46">
        <f>M22+G22</f>
        <v>0.73355181475633624</v>
      </c>
      <c r="O22" s="46">
        <f>N22+G22</f>
        <v>0.77177590737816804</v>
      </c>
      <c r="P22" s="46">
        <f>O22+G22</f>
        <v>0.80999999999999983</v>
      </c>
      <c r="Q22" s="37">
        <f>R22*0.9</f>
        <v>0.48818821648245952</v>
      </c>
      <c r="R22" s="38">
        <f>I22</f>
        <v>0.54243135164717726</v>
      </c>
      <c r="S22" s="36">
        <f>MIN(100%,R22*1.3)</f>
        <v>0.70516075714133042</v>
      </c>
      <c r="T22" s="37">
        <f>U22*0.9</f>
        <v>0.52258989984210813</v>
      </c>
      <c r="U22" s="38">
        <f>J22</f>
        <v>0.58065544426900906</v>
      </c>
      <c r="V22" s="36">
        <f>MIN(100%,U22*1.3)</f>
        <v>0.75485207754971184</v>
      </c>
      <c r="W22" s="37">
        <f>X22*0.9</f>
        <v>0.55699158320175679</v>
      </c>
      <c r="X22" s="38">
        <f>K22</f>
        <v>0.61887953689084085</v>
      </c>
      <c r="Y22" s="36">
        <f>MIN(100%,X22*1.3)</f>
        <v>0.80454339795809315</v>
      </c>
      <c r="Z22" s="37">
        <f>AA22*0.9</f>
        <v>0.59139326656140545</v>
      </c>
      <c r="AA22" s="38">
        <f>L22</f>
        <v>0.65710362951267265</v>
      </c>
      <c r="AB22" s="36">
        <f>MIN(100%,AA22*1.3)</f>
        <v>0.85423471836647447</v>
      </c>
      <c r="AC22" s="37">
        <f>AD22*0.9</f>
        <v>0.625794949921054</v>
      </c>
      <c r="AD22" s="38">
        <f>M22</f>
        <v>0.69532772213450444</v>
      </c>
      <c r="AE22" s="36">
        <f>MIN(100%,AD22*1.3)</f>
        <v>0.90392603877485578</v>
      </c>
      <c r="AF22" s="37">
        <f>AG22*0.9</f>
        <v>0.66019663328070266</v>
      </c>
      <c r="AG22" s="38">
        <f>N22</f>
        <v>0.73355181475633624</v>
      </c>
      <c r="AH22" s="36">
        <f>MIN(100%,AG22*1.3)</f>
        <v>0.95361735918323709</v>
      </c>
      <c r="AI22" s="37">
        <f>AJ22*0.9</f>
        <v>0.69459831664035121</v>
      </c>
      <c r="AJ22" s="38">
        <f>O22</f>
        <v>0.77177590737816804</v>
      </c>
      <c r="AK22" s="36">
        <f>MIN(100%,AJ22*1.3)</f>
        <v>1</v>
      </c>
      <c r="AL22" s="37">
        <f>AM22*0.9</f>
        <v>0.72899999999999987</v>
      </c>
      <c r="AM22" s="38">
        <f>P22</f>
        <v>0.80999999999999983</v>
      </c>
      <c r="AN22" s="36">
        <f>MIN(100%,AM22*1.3)</f>
        <v>1</v>
      </c>
      <c r="AO22" s="55" t="s">
        <v>31</v>
      </c>
      <c r="AP22" s="58" t="s">
        <v>110</v>
      </c>
    </row>
    <row r="23" spans="1:42" ht="14.25" thickTop="1" thickBot="1" x14ac:dyDescent="0.25">
      <c r="A23" s="55" t="s">
        <v>23</v>
      </c>
      <c r="B23" s="55" t="s">
        <v>46</v>
      </c>
      <c r="C23" s="41">
        <v>1.0022476402885001</v>
      </c>
      <c r="D23" s="41">
        <v>1.00654397348993</v>
      </c>
      <c r="E23" s="41">
        <v>1.0043240537656499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4" t="s">
        <v>94</v>
      </c>
      <c r="AP23" s="64" t="s">
        <v>95</v>
      </c>
    </row>
    <row r="24" spans="1:42" s="101" customFormat="1" ht="14.25" thickTop="1" thickBot="1" x14ac:dyDescent="0.25">
      <c r="A24" s="90"/>
      <c r="B24" s="90"/>
      <c r="C24" s="87"/>
      <c r="D24" s="87"/>
      <c r="E24" s="87"/>
      <c r="F24" s="99"/>
      <c r="G24" s="99"/>
      <c r="H24" s="89"/>
      <c r="I24" s="89"/>
      <c r="J24" s="89"/>
      <c r="K24" s="89"/>
      <c r="L24" s="89"/>
      <c r="M24" s="89"/>
      <c r="N24" s="89"/>
      <c r="O24" s="89"/>
      <c r="P24" s="89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100"/>
      <c r="AP24" s="100"/>
    </row>
    <row r="25" spans="1:42" ht="14.25" thickTop="1" thickBot="1" x14ac:dyDescent="0.25">
      <c r="A25" s="55" t="s">
        <v>17</v>
      </c>
      <c r="B25" s="55" t="s">
        <v>44</v>
      </c>
      <c r="C25" s="41">
        <v>1.3493253121683799</v>
      </c>
      <c r="D25" s="41">
        <v>1.46190028530873</v>
      </c>
      <c r="E25" s="41">
        <v>1.3794660657397799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4" t="s">
        <v>94</v>
      </c>
      <c r="AP25" s="64" t="s">
        <v>95</v>
      </c>
    </row>
    <row r="26" spans="1:42" ht="14.25" thickTop="1" thickBot="1" x14ac:dyDescent="0.25">
      <c r="A26" s="55" t="s">
        <v>17</v>
      </c>
      <c r="B26" s="55" t="s">
        <v>18</v>
      </c>
      <c r="C26" s="56">
        <v>0.73336900841577701</v>
      </c>
      <c r="D26" s="56">
        <v>0.65938373360815505</v>
      </c>
      <c r="E26" s="56">
        <v>0.71216079575618996</v>
      </c>
      <c r="F26" s="56">
        <f>AVERAGE(C26:E26)</f>
        <v>0.7016378459267073</v>
      </c>
      <c r="G26" s="57">
        <f>(81%-F26)/9</f>
        <v>1.2040239341476973E-2</v>
      </c>
      <c r="H26" s="45">
        <f>F26+G26</f>
        <v>0.71367808526818433</v>
      </c>
      <c r="I26" s="46">
        <f>H26+G26</f>
        <v>0.72571832460966135</v>
      </c>
      <c r="J26" s="46">
        <f>I26+G26</f>
        <v>0.73775856395113837</v>
      </c>
      <c r="K26" s="46">
        <f>J26+G26</f>
        <v>0.74979880329261539</v>
      </c>
      <c r="L26" s="46">
        <f>K26+G26</f>
        <v>0.76183904263409241</v>
      </c>
      <c r="M26" s="46">
        <f>L26+G26</f>
        <v>0.77387928197556943</v>
      </c>
      <c r="N26" s="46">
        <f>M26+G26</f>
        <v>0.78591952131704645</v>
      </c>
      <c r="O26" s="46">
        <f>N26+G26</f>
        <v>0.79795976065852348</v>
      </c>
      <c r="P26" s="46">
        <f>O26+G26</f>
        <v>0.8100000000000005</v>
      </c>
      <c r="Q26" s="37">
        <f>R26*0.9</f>
        <v>0.65314649214869525</v>
      </c>
      <c r="R26" s="38">
        <f>I26</f>
        <v>0.72571832460966135</v>
      </c>
      <c r="S26" s="36">
        <f>MIN(100%,R26*1.3)</f>
        <v>0.94343382199255976</v>
      </c>
      <c r="T26" s="37">
        <f>U26*0.9</f>
        <v>0.66398270755602451</v>
      </c>
      <c r="U26" s="38">
        <f>J26</f>
        <v>0.73775856395113837</v>
      </c>
      <c r="V26" s="36">
        <f>MIN(100%,U26*1.3)</f>
        <v>0.95908613313647995</v>
      </c>
      <c r="W26" s="37">
        <f>X26*0.9</f>
        <v>0.67481892296335388</v>
      </c>
      <c r="X26" s="38">
        <f>K26</f>
        <v>0.74979880329261539</v>
      </c>
      <c r="Y26" s="36">
        <f>MIN(100%,X26*1.3)</f>
        <v>0.97473844428040002</v>
      </c>
      <c r="Z26" s="37">
        <f>AA26*0.9</f>
        <v>0.68565513837068315</v>
      </c>
      <c r="AA26" s="38">
        <f>L26</f>
        <v>0.76183904263409241</v>
      </c>
      <c r="AB26" s="36">
        <f>MIN(100%,AA26*1.3)</f>
        <v>0.9903907554243202</v>
      </c>
      <c r="AC26" s="37">
        <f>AD26*0.9</f>
        <v>0.69649135377801252</v>
      </c>
      <c r="AD26" s="38">
        <f>M26</f>
        <v>0.77387928197556943</v>
      </c>
      <c r="AE26" s="36">
        <f>MIN(100%,AD26*1.3)</f>
        <v>1</v>
      </c>
      <c r="AF26" s="37">
        <f>AG26*0.9</f>
        <v>0.70732756918534179</v>
      </c>
      <c r="AG26" s="38">
        <f>N26</f>
        <v>0.78591952131704645</v>
      </c>
      <c r="AH26" s="36">
        <f>MIN(100%,AG26*1.3)</f>
        <v>1</v>
      </c>
      <c r="AI26" s="37">
        <f>AJ26*0.9</f>
        <v>0.71816378459267116</v>
      </c>
      <c r="AJ26" s="38">
        <f>O26</f>
        <v>0.79795976065852348</v>
      </c>
      <c r="AK26" s="36">
        <f>MIN(100%,AJ26*1.3)</f>
        <v>1</v>
      </c>
      <c r="AL26" s="37">
        <f>AM26*0.9</f>
        <v>0.72900000000000043</v>
      </c>
      <c r="AM26" s="38">
        <f>P26</f>
        <v>0.8100000000000005</v>
      </c>
      <c r="AN26" s="36">
        <f>MIN(100%,AM26*1.3)</f>
        <v>1</v>
      </c>
      <c r="AO26" s="55" t="s">
        <v>31</v>
      </c>
      <c r="AP26" s="58" t="s">
        <v>110</v>
      </c>
    </row>
    <row r="27" spans="1:42" s="101" customFormat="1" ht="14.25" thickTop="1" thickBot="1" x14ac:dyDescent="0.25">
      <c r="A27" s="90"/>
      <c r="B27" s="90"/>
      <c r="C27" s="92"/>
      <c r="D27" s="92"/>
      <c r="E27" s="92"/>
      <c r="F27" s="92"/>
      <c r="G27" s="93"/>
      <c r="H27" s="87"/>
      <c r="I27" s="94"/>
      <c r="J27" s="94"/>
      <c r="K27" s="94"/>
      <c r="L27" s="94"/>
      <c r="M27" s="94"/>
      <c r="N27" s="94"/>
      <c r="O27" s="94"/>
      <c r="P27" s="94"/>
      <c r="Q27" s="87"/>
      <c r="R27" s="97"/>
      <c r="S27" s="87"/>
      <c r="T27" s="87"/>
      <c r="U27" s="97"/>
      <c r="V27" s="87"/>
      <c r="W27" s="87"/>
      <c r="X27" s="97"/>
      <c r="Y27" s="87"/>
      <c r="Z27" s="87"/>
      <c r="AA27" s="97"/>
      <c r="AB27" s="87"/>
      <c r="AC27" s="87"/>
      <c r="AD27" s="97"/>
      <c r="AE27" s="87"/>
      <c r="AF27" s="87"/>
      <c r="AG27" s="97"/>
      <c r="AH27" s="87"/>
      <c r="AI27" s="87"/>
      <c r="AJ27" s="97"/>
      <c r="AK27" s="87"/>
      <c r="AL27" s="87"/>
      <c r="AM27" s="97"/>
      <c r="AN27" s="87"/>
      <c r="AO27" s="90"/>
      <c r="AP27" s="98"/>
    </row>
    <row r="28" spans="1:42" ht="14.25" thickTop="1" thickBot="1" x14ac:dyDescent="0.25">
      <c r="A28" s="55" t="s">
        <v>40</v>
      </c>
      <c r="B28" s="55" t="s">
        <v>60</v>
      </c>
      <c r="C28" s="41">
        <v>0.99976999460676996</v>
      </c>
      <c r="D28" s="56">
        <v>0.663249824695608</v>
      </c>
      <c r="E28" s="41">
        <v>0.98741624141268902</v>
      </c>
      <c r="F28" s="63"/>
      <c r="G28" s="63"/>
      <c r="H28" s="54">
        <v>0.81</v>
      </c>
      <c r="I28" s="54">
        <v>0.81</v>
      </c>
      <c r="J28" s="54">
        <v>0.81</v>
      </c>
      <c r="K28" s="54">
        <v>0.81</v>
      </c>
      <c r="L28" s="54">
        <v>0.81</v>
      </c>
      <c r="M28" s="54">
        <v>0.81</v>
      </c>
      <c r="N28" s="54">
        <v>0.81</v>
      </c>
      <c r="O28" s="54">
        <v>0.81</v>
      </c>
      <c r="P28" s="54">
        <v>0.81</v>
      </c>
      <c r="Q28" s="37">
        <v>0.81</v>
      </c>
      <c r="R28" s="45">
        <v>0.81</v>
      </c>
      <c r="S28" s="36">
        <v>1</v>
      </c>
      <c r="T28" s="37">
        <v>0.81</v>
      </c>
      <c r="U28" s="45">
        <v>0.81</v>
      </c>
      <c r="V28" s="36">
        <v>1</v>
      </c>
      <c r="W28" s="37">
        <v>0.81</v>
      </c>
      <c r="X28" s="45">
        <v>0.81</v>
      </c>
      <c r="Y28" s="36">
        <v>1</v>
      </c>
      <c r="Z28" s="37">
        <v>0.81</v>
      </c>
      <c r="AA28" s="45">
        <v>0.81</v>
      </c>
      <c r="AB28" s="36">
        <v>1</v>
      </c>
      <c r="AC28" s="37">
        <v>0.81</v>
      </c>
      <c r="AD28" s="45">
        <v>0.81</v>
      </c>
      <c r="AE28" s="36">
        <v>1</v>
      </c>
      <c r="AF28" s="37">
        <v>0.81</v>
      </c>
      <c r="AG28" s="45">
        <v>0.81</v>
      </c>
      <c r="AH28" s="36">
        <v>1</v>
      </c>
      <c r="AI28" s="37">
        <v>0.81</v>
      </c>
      <c r="AJ28" s="45">
        <v>0.81</v>
      </c>
      <c r="AK28" s="36">
        <v>1</v>
      </c>
      <c r="AL28" s="37">
        <v>0.81</v>
      </c>
      <c r="AM28" s="45">
        <v>0.81</v>
      </c>
      <c r="AN28" s="36">
        <v>1</v>
      </c>
      <c r="AO28" s="64" t="s">
        <v>94</v>
      </c>
      <c r="AP28" s="64" t="s">
        <v>95</v>
      </c>
    </row>
    <row r="29" spans="1:42" s="101" customFormat="1" ht="14.25" thickTop="1" thickBot="1" x14ac:dyDescent="0.25">
      <c r="A29" s="90"/>
      <c r="B29" s="90"/>
      <c r="C29" s="87"/>
      <c r="D29" s="92"/>
      <c r="E29" s="87"/>
      <c r="F29" s="99"/>
      <c r="G29" s="99"/>
      <c r="H29" s="89"/>
      <c r="I29" s="89"/>
      <c r="J29" s="89"/>
      <c r="K29" s="89"/>
      <c r="L29" s="89"/>
      <c r="M29" s="89"/>
      <c r="N29" s="89"/>
      <c r="O29" s="89"/>
      <c r="P29" s="89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100"/>
      <c r="AP29" s="100"/>
    </row>
    <row r="30" spans="1:42" ht="14.25" thickTop="1" thickBot="1" x14ac:dyDescent="0.25">
      <c r="A30" s="55" t="s">
        <v>40</v>
      </c>
      <c r="B30" s="55" t="s">
        <v>47</v>
      </c>
      <c r="C30" s="41">
        <v>1.0000020990765599</v>
      </c>
      <c r="D30" s="41">
        <v>1.00412812520318</v>
      </c>
      <c r="E30" s="41">
        <v>1.0001837328883301</v>
      </c>
      <c r="F30" s="63"/>
      <c r="G30" s="63"/>
      <c r="H30" s="54">
        <v>0.81</v>
      </c>
      <c r="I30" s="54">
        <v>0.81</v>
      </c>
      <c r="J30" s="54">
        <v>0.81</v>
      </c>
      <c r="K30" s="54">
        <v>0.81</v>
      </c>
      <c r="L30" s="54">
        <v>0.81</v>
      </c>
      <c r="M30" s="54">
        <v>0.81</v>
      </c>
      <c r="N30" s="54">
        <v>0.81</v>
      </c>
      <c r="O30" s="54">
        <v>0.81</v>
      </c>
      <c r="P30" s="54">
        <v>0.81</v>
      </c>
      <c r="Q30" s="37">
        <v>0.81</v>
      </c>
      <c r="R30" s="45">
        <v>0.81</v>
      </c>
      <c r="S30" s="36">
        <v>1</v>
      </c>
      <c r="T30" s="37">
        <v>0.81</v>
      </c>
      <c r="U30" s="45">
        <v>0.81</v>
      </c>
      <c r="V30" s="36">
        <v>1</v>
      </c>
      <c r="W30" s="37">
        <v>0.81</v>
      </c>
      <c r="X30" s="45">
        <v>0.81</v>
      </c>
      <c r="Y30" s="36">
        <v>1</v>
      </c>
      <c r="Z30" s="37">
        <v>0.81</v>
      </c>
      <c r="AA30" s="45">
        <v>0.81</v>
      </c>
      <c r="AB30" s="36">
        <v>1</v>
      </c>
      <c r="AC30" s="37">
        <v>0.81</v>
      </c>
      <c r="AD30" s="45">
        <v>0.81</v>
      </c>
      <c r="AE30" s="36">
        <v>1</v>
      </c>
      <c r="AF30" s="37">
        <v>0.81</v>
      </c>
      <c r="AG30" s="45">
        <v>0.81</v>
      </c>
      <c r="AH30" s="36">
        <v>1</v>
      </c>
      <c r="AI30" s="37">
        <v>0.81</v>
      </c>
      <c r="AJ30" s="45">
        <v>0.81</v>
      </c>
      <c r="AK30" s="36">
        <v>1</v>
      </c>
      <c r="AL30" s="37">
        <v>0.81</v>
      </c>
      <c r="AM30" s="45">
        <v>0.81</v>
      </c>
      <c r="AN30" s="36">
        <v>1</v>
      </c>
      <c r="AO30" s="64" t="s">
        <v>94</v>
      </c>
      <c r="AP30" s="64" t="s">
        <v>95</v>
      </c>
    </row>
    <row r="31" spans="1:42" ht="14.25" thickTop="1" thickBot="1" x14ac:dyDescent="0.25">
      <c r="A31" s="55" t="s">
        <v>21</v>
      </c>
      <c r="B31" s="55" t="s">
        <v>21</v>
      </c>
      <c r="C31" s="56">
        <v>0.76797033582657903</v>
      </c>
      <c r="D31" s="41">
        <v>0.84139034452556205</v>
      </c>
      <c r="E31" s="56">
        <v>0.60235867543925503</v>
      </c>
      <c r="F31" s="63"/>
      <c r="G31" s="63"/>
      <c r="H31" s="54">
        <v>0.81</v>
      </c>
      <c r="I31" s="54">
        <v>0.81</v>
      </c>
      <c r="J31" s="54">
        <v>0.81</v>
      </c>
      <c r="K31" s="54">
        <v>0.81</v>
      </c>
      <c r="L31" s="54">
        <v>0.81</v>
      </c>
      <c r="M31" s="54">
        <v>0.81</v>
      </c>
      <c r="N31" s="54">
        <v>0.81</v>
      </c>
      <c r="O31" s="54">
        <v>0.81</v>
      </c>
      <c r="P31" s="54">
        <v>0.81</v>
      </c>
      <c r="Q31" s="37">
        <v>0.81</v>
      </c>
      <c r="R31" s="45">
        <v>0.81</v>
      </c>
      <c r="S31" s="36">
        <v>1</v>
      </c>
      <c r="T31" s="37">
        <v>0.81</v>
      </c>
      <c r="U31" s="45">
        <v>0.81</v>
      </c>
      <c r="V31" s="36">
        <v>1</v>
      </c>
      <c r="W31" s="37">
        <v>0.81</v>
      </c>
      <c r="X31" s="45">
        <v>0.81</v>
      </c>
      <c r="Y31" s="36">
        <v>1</v>
      </c>
      <c r="Z31" s="37">
        <v>0.81</v>
      </c>
      <c r="AA31" s="45">
        <v>0.81</v>
      </c>
      <c r="AB31" s="36">
        <v>1</v>
      </c>
      <c r="AC31" s="37">
        <v>0.81</v>
      </c>
      <c r="AD31" s="45">
        <v>0.81</v>
      </c>
      <c r="AE31" s="36">
        <v>1</v>
      </c>
      <c r="AF31" s="37">
        <v>0.81</v>
      </c>
      <c r="AG31" s="45">
        <v>0.81</v>
      </c>
      <c r="AH31" s="36">
        <v>1</v>
      </c>
      <c r="AI31" s="37">
        <v>0.81</v>
      </c>
      <c r="AJ31" s="45">
        <v>0.81</v>
      </c>
      <c r="AK31" s="36">
        <v>1</v>
      </c>
      <c r="AL31" s="37">
        <v>0.81</v>
      </c>
      <c r="AM31" s="45">
        <v>0.81</v>
      </c>
      <c r="AN31" s="36">
        <v>1</v>
      </c>
      <c r="AO31" s="64" t="s">
        <v>94</v>
      </c>
      <c r="AP31" s="64" t="s">
        <v>95</v>
      </c>
    </row>
    <row r="32" spans="1:42" ht="14.25" thickTop="1" thickBot="1" x14ac:dyDescent="0.25">
      <c r="A32" s="55" t="s">
        <v>21</v>
      </c>
      <c r="B32" s="55" t="s">
        <v>45</v>
      </c>
      <c r="C32" s="41">
        <v>1.00616969503645</v>
      </c>
      <c r="D32" s="41">
        <v>1.0050784792877301</v>
      </c>
      <c r="E32" s="41">
        <v>1.0133303328162799</v>
      </c>
      <c r="F32" s="63"/>
      <c r="G32" s="63"/>
      <c r="H32" s="54">
        <v>0.81</v>
      </c>
      <c r="I32" s="54">
        <v>0.81</v>
      </c>
      <c r="J32" s="54">
        <v>0.81</v>
      </c>
      <c r="K32" s="54">
        <v>0.81</v>
      </c>
      <c r="L32" s="54">
        <v>0.81</v>
      </c>
      <c r="M32" s="54">
        <v>0.81</v>
      </c>
      <c r="N32" s="54">
        <v>0.81</v>
      </c>
      <c r="O32" s="54">
        <v>0.81</v>
      </c>
      <c r="P32" s="54">
        <v>0.81</v>
      </c>
      <c r="Q32" s="37">
        <v>0.81</v>
      </c>
      <c r="R32" s="45">
        <v>0.81</v>
      </c>
      <c r="S32" s="36">
        <v>1</v>
      </c>
      <c r="T32" s="37">
        <v>0.81</v>
      </c>
      <c r="U32" s="45">
        <v>0.81</v>
      </c>
      <c r="V32" s="36">
        <v>1</v>
      </c>
      <c r="W32" s="37">
        <v>0.81</v>
      </c>
      <c r="X32" s="45">
        <v>0.81</v>
      </c>
      <c r="Y32" s="36">
        <v>1</v>
      </c>
      <c r="Z32" s="37">
        <v>0.81</v>
      </c>
      <c r="AA32" s="45">
        <v>0.81</v>
      </c>
      <c r="AB32" s="36">
        <v>1</v>
      </c>
      <c r="AC32" s="37">
        <v>0.81</v>
      </c>
      <c r="AD32" s="45">
        <v>0.81</v>
      </c>
      <c r="AE32" s="36">
        <v>1</v>
      </c>
      <c r="AF32" s="37">
        <v>0.81</v>
      </c>
      <c r="AG32" s="45">
        <v>0.81</v>
      </c>
      <c r="AH32" s="36">
        <v>1</v>
      </c>
      <c r="AI32" s="37">
        <v>0.81</v>
      </c>
      <c r="AJ32" s="45">
        <v>0.81</v>
      </c>
      <c r="AK32" s="36">
        <v>1</v>
      </c>
      <c r="AL32" s="37">
        <v>0.81</v>
      </c>
      <c r="AM32" s="45">
        <v>0.81</v>
      </c>
      <c r="AN32" s="36">
        <v>1</v>
      </c>
      <c r="AO32" s="64" t="s">
        <v>94</v>
      </c>
      <c r="AP32" s="64" t="s">
        <v>95</v>
      </c>
    </row>
    <row r="33" spans="1:2" ht="13.5" thickTop="1" x14ac:dyDescent="0.2">
      <c r="A33" s="61" t="s">
        <v>51</v>
      </c>
      <c r="B33" s="61" t="s">
        <v>52</v>
      </c>
    </row>
    <row r="34" spans="1:2" x14ac:dyDescent="0.2">
      <c r="A34" s="61" t="s">
        <v>53</v>
      </c>
      <c r="B34" s="61" t="s">
        <v>54</v>
      </c>
    </row>
  </sheetData>
  <autoFilter ref="A2:AP31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1:AO32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1 AO6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6:AO27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3:AO24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2:AO18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:AO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W9" activePane="bottomRight" state="frozen"/>
      <selection pane="topRight" activeCell="C1" sqref="C1"/>
      <selection pane="bottomLeft" activeCell="A2" sqref="A2"/>
      <selection pane="bottomRight" activeCell="B16" sqref="B16"/>
    </sheetView>
  </sheetViews>
  <sheetFormatPr defaultColWidth="8.7109375" defaultRowHeight="12.75" x14ac:dyDescent="0.2"/>
  <cols>
    <col min="1" max="1" width="8.7109375" style="65"/>
    <col min="2" max="2" width="34.85546875" style="65" bestFit="1" customWidth="1"/>
    <col min="3" max="5" width="5.85546875" style="62" customWidth="1"/>
    <col min="6" max="6" width="8.140625" style="62" customWidth="1"/>
    <col min="7" max="7" width="8.42578125" style="62" customWidth="1"/>
    <col min="8" max="16" width="5" style="62" hidden="1" customWidth="1"/>
    <col min="17" max="18" width="4.5703125" style="62" customWidth="1"/>
    <col min="19" max="19" width="5.5703125" style="62" customWidth="1"/>
    <col min="20" max="21" width="4.5703125" style="62" customWidth="1"/>
    <col min="22" max="22" width="5.5703125" style="62" customWidth="1"/>
    <col min="23" max="24" width="4.5703125" style="62" customWidth="1"/>
    <col min="25" max="25" width="5.5703125" style="62" customWidth="1"/>
    <col min="26" max="27" width="4.5703125" style="62" customWidth="1"/>
    <col min="28" max="28" width="5.5703125" style="62" customWidth="1"/>
    <col min="29" max="30" width="4.5703125" style="62" customWidth="1"/>
    <col min="31" max="31" width="5.5703125" style="62" customWidth="1"/>
    <col min="32" max="33" width="4.5703125" style="62" customWidth="1"/>
    <col min="34" max="34" width="5.5703125" style="62" customWidth="1"/>
    <col min="35" max="36" width="4.5703125" style="62" customWidth="1"/>
    <col min="37" max="37" width="5.5703125" style="62" customWidth="1"/>
    <col min="38" max="39" width="4.5703125" style="62" customWidth="1"/>
    <col min="40" max="40" width="5.5703125" style="62" customWidth="1"/>
    <col min="41" max="41" width="22.28515625" style="62" bestFit="1" customWidth="1"/>
    <col min="42" max="42" width="30.5703125" style="62" bestFit="1" customWidth="1"/>
    <col min="43" max="16384" width="8.7109375" style="62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81"/>
      <c r="G1" s="81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49"/>
      <c r="AP1" s="49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80" t="s">
        <v>97</v>
      </c>
      <c r="I2" s="80" t="s">
        <v>98</v>
      </c>
      <c r="J2" s="80" t="s">
        <v>99</v>
      </c>
      <c r="K2" s="80" t="s">
        <v>100</v>
      </c>
      <c r="L2" s="80" t="s">
        <v>101</v>
      </c>
      <c r="M2" s="80" t="s">
        <v>102</v>
      </c>
      <c r="N2" s="80" t="s">
        <v>103</v>
      </c>
      <c r="O2" s="80" t="s">
        <v>104</v>
      </c>
      <c r="P2" s="80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44" t="s">
        <v>15</v>
      </c>
      <c r="AP2" s="44" t="s">
        <v>16</v>
      </c>
    </row>
    <row r="3" spans="1:42" ht="14.25" thickTop="1" thickBot="1" x14ac:dyDescent="0.25">
      <c r="A3" s="55" t="s">
        <v>37</v>
      </c>
      <c r="B3" s="55" t="s">
        <v>37</v>
      </c>
      <c r="C3" s="41">
        <v>1.8741834225722001</v>
      </c>
      <c r="D3" s="41">
        <v>1.8653901319563999</v>
      </c>
      <c r="E3" s="41">
        <v>2.30738958490354</v>
      </c>
      <c r="F3" s="63"/>
      <c r="G3" s="63"/>
      <c r="H3" s="54">
        <v>0.81</v>
      </c>
      <c r="I3" s="54">
        <v>0.81</v>
      </c>
      <c r="J3" s="54">
        <v>0.81</v>
      </c>
      <c r="K3" s="54">
        <v>0.81</v>
      </c>
      <c r="L3" s="54">
        <v>0.81</v>
      </c>
      <c r="M3" s="54">
        <v>0.81</v>
      </c>
      <c r="N3" s="54">
        <v>0.81</v>
      </c>
      <c r="O3" s="54">
        <v>0.81</v>
      </c>
      <c r="P3" s="54">
        <v>0.81</v>
      </c>
      <c r="Q3" s="37">
        <v>0.81</v>
      </c>
      <c r="R3" s="45">
        <v>0.81</v>
      </c>
      <c r="S3" s="36">
        <v>1</v>
      </c>
      <c r="T3" s="37">
        <v>0.81</v>
      </c>
      <c r="U3" s="45">
        <v>0.81</v>
      </c>
      <c r="V3" s="36">
        <v>1</v>
      </c>
      <c r="W3" s="37">
        <v>0.81</v>
      </c>
      <c r="X3" s="45">
        <v>0.81</v>
      </c>
      <c r="Y3" s="36">
        <v>1</v>
      </c>
      <c r="Z3" s="37">
        <v>0.81</v>
      </c>
      <c r="AA3" s="45">
        <v>0.81</v>
      </c>
      <c r="AB3" s="36">
        <v>1</v>
      </c>
      <c r="AC3" s="37">
        <v>0.81</v>
      </c>
      <c r="AD3" s="45">
        <v>0.81</v>
      </c>
      <c r="AE3" s="36">
        <v>1</v>
      </c>
      <c r="AF3" s="37">
        <v>0.81</v>
      </c>
      <c r="AG3" s="45">
        <v>0.81</v>
      </c>
      <c r="AH3" s="36">
        <v>1</v>
      </c>
      <c r="AI3" s="37">
        <v>0.81</v>
      </c>
      <c r="AJ3" s="45">
        <v>0.81</v>
      </c>
      <c r="AK3" s="36">
        <v>1</v>
      </c>
      <c r="AL3" s="37">
        <v>0.81</v>
      </c>
      <c r="AM3" s="45">
        <v>0.81</v>
      </c>
      <c r="AN3" s="36">
        <v>1</v>
      </c>
      <c r="AO3" s="64" t="s">
        <v>94</v>
      </c>
      <c r="AP3" s="64" t="s">
        <v>95</v>
      </c>
    </row>
    <row r="4" spans="1:42" ht="14.25" thickTop="1" thickBot="1" x14ac:dyDescent="0.25">
      <c r="A4" s="55" t="s">
        <v>37</v>
      </c>
      <c r="B4" s="55" t="s">
        <v>48</v>
      </c>
      <c r="C4" s="41">
        <v>0.964907151160874</v>
      </c>
      <c r="D4" s="41">
        <v>0.96611871961498696</v>
      </c>
      <c r="E4" s="41">
        <v>0.94766507482034101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4" t="s">
        <v>94</v>
      </c>
      <c r="AP4" s="64" t="s">
        <v>95</v>
      </c>
    </row>
    <row r="5" spans="1:42" ht="14.25" thickTop="1" thickBot="1" x14ac:dyDescent="0.25">
      <c r="A5" s="55" t="s">
        <v>25</v>
      </c>
      <c r="B5" s="55" t="s">
        <v>25</v>
      </c>
      <c r="C5" s="41">
        <v>1.52394785864881</v>
      </c>
      <c r="D5" s="41">
        <v>1.7003424933847699</v>
      </c>
      <c r="E5" s="41">
        <v>1.8585839081461799</v>
      </c>
      <c r="F5" s="63"/>
      <c r="G5" s="63"/>
      <c r="H5" s="54">
        <v>0.81</v>
      </c>
      <c r="I5" s="54">
        <v>0.81</v>
      </c>
      <c r="J5" s="54">
        <v>0.81</v>
      </c>
      <c r="K5" s="54">
        <v>0.81</v>
      </c>
      <c r="L5" s="54">
        <v>0.81</v>
      </c>
      <c r="M5" s="54">
        <v>0.81</v>
      </c>
      <c r="N5" s="54">
        <v>0.81</v>
      </c>
      <c r="O5" s="54">
        <v>0.81</v>
      </c>
      <c r="P5" s="54">
        <v>0.81</v>
      </c>
      <c r="Q5" s="37">
        <v>0.81</v>
      </c>
      <c r="R5" s="45">
        <v>0.81</v>
      </c>
      <c r="S5" s="36">
        <v>1</v>
      </c>
      <c r="T5" s="37">
        <v>0.81</v>
      </c>
      <c r="U5" s="45">
        <v>0.81</v>
      </c>
      <c r="V5" s="36">
        <v>1</v>
      </c>
      <c r="W5" s="37">
        <v>0.81</v>
      </c>
      <c r="X5" s="45">
        <v>0.81</v>
      </c>
      <c r="Y5" s="36">
        <v>1</v>
      </c>
      <c r="Z5" s="37">
        <v>0.81</v>
      </c>
      <c r="AA5" s="45">
        <v>0.81</v>
      </c>
      <c r="AB5" s="36">
        <v>1</v>
      </c>
      <c r="AC5" s="37">
        <v>0.81</v>
      </c>
      <c r="AD5" s="45">
        <v>0.81</v>
      </c>
      <c r="AE5" s="36">
        <v>1</v>
      </c>
      <c r="AF5" s="37">
        <v>0.81</v>
      </c>
      <c r="AG5" s="45">
        <v>0.81</v>
      </c>
      <c r="AH5" s="36">
        <v>1</v>
      </c>
      <c r="AI5" s="37">
        <v>0.81</v>
      </c>
      <c r="AJ5" s="45">
        <v>0.81</v>
      </c>
      <c r="AK5" s="36">
        <v>1</v>
      </c>
      <c r="AL5" s="37">
        <v>0.81</v>
      </c>
      <c r="AM5" s="45">
        <v>0.81</v>
      </c>
      <c r="AN5" s="36">
        <v>1</v>
      </c>
      <c r="AO5" s="64" t="s">
        <v>94</v>
      </c>
      <c r="AP5" s="64" t="s">
        <v>95</v>
      </c>
    </row>
    <row r="6" spans="1:42" ht="14.25" thickTop="1" thickBot="1" x14ac:dyDescent="0.25">
      <c r="A6" s="55" t="s">
        <v>25</v>
      </c>
      <c r="B6" s="55" t="s">
        <v>26</v>
      </c>
      <c r="C6" s="56">
        <v>0.36727102288741897</v>
      </c>
      <c r="D6" s="56">
        <v>0.381827105759459</v>
      </c>
      <c r="E6" s="56">
        <v>0.252514721757083</v>
      </c>
      <c r="F6" s="56">
        <f>AVERAGE(C6:E6)</f>
        <v>0.33387095013465368</v>
      </c>
      <c r="G6" s="57">
        <f>(81%-F6)/9</f>
        <v>5.2903227762816266E-2</v>
      </c>
      <c r="H6" s="45">
        <f>F6+G6</f>
        <v>0.38677417789746993</v>
      </c>
      <c r="I6" s="46">
        <f>H6+G6</f>
        <v>0.43967740566028618</v>
      </c>
      <c r="J6" s="46">
        <f>I6+G6</f>
        <v>0.49258063342310243</v>
      </c>
      <c r="K6" s="46">
        <f>J6+G6</f>
        <v>0.54548386118591874</v>
      </c>
      <c r="L6" s="46">
        <f>K6+G6</f>
        <v>0.59838708894873505</v>
      </c>
      <c r="M6" s="46">
        <f>L6+G6</f>
        <v>0.65129031671155135</v>
      </c>
      <c r="N6" s="46">
        <f>M6+G6</f>
        <v>0.70419354447436766</v>
      </c>
      <c r="O6" s="46">
        <f>N6+G6</f>
        <v>0.75709677223718397</v>
      </c>
      <c r="P6" s="46">
        <f>O6+G6</f>
        <v>0.81000000000000028</v>
      </c>
      <c r="Q6" s="34">
        <f>R6*0.9</f>
        <v>0.39570966509425759</v>
      </c>
      <c r="R6" s="35">
        <f>I6</f>
        <v>0.43967740566028618</v>
      </c>
      <c r="S6" s="36">
        <f>MIN(100%,R6*1.3)</f>
        <v>0.57158062735837201</v>
      </c>
      <c r="T6" s="34">
        <f>U6*0.9</f>
        <v>0.44332257008079218</v>
      </c>
      <c r="U6" s="35">
        <f>J6</f>
        <v>0.49258063342310243</v>
      </c>
      <c r="V6" s="36">
        <f>MIN(100%,U6*1.3)</f>
        <v>0.64035482345003314</v>
      </c>
      <c r="W6" s="37">
        <f>X6*0.9</f>
        <v>0.49093547506732688</v>
      </c>
      <c r="X6" s="38">
        <f>K6</f>
        <v>0.54548386118591874</v>
      </c>
      <c r="Y6" s="36">
        <f>MIN(100%,X6*1.3)</f>
        <v>0.70912901954169438</v>
      </c>
      <c r="Z6" s="37">
        <f>AA6*0.9</f>
        <v>0.53854838005386152</v>
      </c>
      <c r="AA6" s="38">
        <f>L6</f>
        <v>0.59838708894873505</v>
      </c>
      <c r="AB6" s="36">
        <f>MIN(100%,AA6*1.3)</f>
        <v>0.77790321563335563</v>
      </c>
      <c r="AC6" s="37">
        <f>AD6*0.9</f>
        <v>0.58616128504039622</v>
      </c>
      <c r="AD6" s="38">
        <f>M6</f>
        <v>0.65129031671155135</v>
      </c>
      <c r="AE6" s="36">
        <f>MIN(100%,AD6*1.3)</f>
        <v>0.84667741172501676</v>
      </c>
      <c r="AF6" s="37">
        <f>AG6*0.9</f>
        <v>0.63377419002693092</v>
      </c>
      <c r="AG6" s="38">
        <f>N6</f>
        <v>0.70419354447436766</v>
      </c>
      <c r="AH6" s="36">
        <f>MIN(100%,AG6*1.3)</f>
        <v>0.915451607816678</v>
      </c>
      <c r="AI6" s="37">
        <f>AJ6*0.9</f>
        <v>0.68138709501346562</v>
      </c>
      <c r="AJ6" s="38">
        <f>O6</f>
        <v>0.75709677223718397</v>
      </c>
      <c r="AK6" s="36">
        <f>MIN(100%,AJ6*1.3)</f>
        <v>0.98422580390833925</v>
      </c>
      <c r="AL6" s="37">
        <f>AM6*0.9</f>
        <v>0.72900000000000031</v>
      </c>
      <c r="AM6" s="38">
        <f>P6</f>
        <v>0.81000000000000028</v>
      </c>
      <c r="AN6" s="36">
        <f>MIN(100%,AM6*1.3)</f>
        <v>1</v>
      </c>
      <c r="AO6" s="55" t="s">
        <v>31</v>
      </c>
      <c r="AP6" s="58" t="s">
        <v>110</v>
      </c>
    </row>
    <row r="7" spans="1:42" ht="14.25" thickTop="1" thickBot="1" x14ac:dyDescent="0.25">
      <c r="A7" s="55" t="s">
        <v>19</v>
      </c>
      <c r="B7" s="55" t="s">
        <v>109</v>
      </c>
      <c r="C7" s="41">
        <v>0.99107634247975496</v>
      </c>
      <c r="D7" s="41">
        <v>1.0551701756520999</v>
      </c>
      <c r="E7" s="56">
        <v>0</v>
      </c>
      <c r="F7" s="63"/>
      <c r="G7" s="63"/>
      <c r="H7" s="54">
        <v>0.81</v>
      </c>
      <c r="I7" s="54">
        <v>0.81</v>
      </c>
      <c r="J7" s="54">
        <v>0.81</v>
      </c>
      <c r="K7" s="54">
        <v>0.81</v>
      </c>
      <c r="L7" s="54">
        <v>0.81</v>
      </c>
      <c r="M7" s="54">
        <v>0.81</v>
      </c>
      <c r="N7" s="54">
        <v>0.81</v>
      </c>
      <c r="O7" s="54">
        <v>0.81</v>
      </c>
      <c r="P7" s="54">
        <v>0.81</v>
      </c>
      <c r="Q7" s="37">
        <v>0.81</v>
      </c>
      <c r="R7" s="45">
        <v>0.81</v>
      </c>
      <c r="S7" s="36">
        <v>1</v>
      </c>
      <c r="T7" s="37">
        <v>0.81</v>
      </c>
      <c r="U7" s="45">
        <v>0.81</v>
      </c>
      <c r="V7" s="36">
        <v>1</v>
      </c>
      <c r="W7" s="37">
        <v>0.81</v>
      </c>
      <c r="X7" s="45">
        <v>0.81</v>
      </c>
      <c r="Y7" s="36">
        <v>1</v>
      </c>
      <c r="Z7" s="37">
        <v>0.81</v>
      </c>
      <c r="AA7" s="45">
        <v>0.81</v>
      </c>
      <c r="AB7" s="36">
        <v>1</v>
      </c>
      <c r="AC7" s="37">
        <v>0.81</v>
      </c>
      <c r="AD7" s="45">
        <v>0.81</v>
      </c>
      <c r="AE7" s="36">
        <v>1</v>
      </c>
      <c r="AF7" s="37">
        <v>0.81</v>
      </c>
      <c r="AG7" s="45">
        <v>0.81</v>
      </c>
      <c r="AH7" s="36">
        <v>1</v>
      </c>
      <c r="AI7" s="37">
        <v>0.81</v>
      </c>
      <c r="AJ7" s="45">
        <v>0.81</v>
      </c>
      <c r="AK7" s="36">
        <v>1</v>
      </c>
      <c r="AL7" s="37">
        <v>0.81</v>
      </c>
      <c r="AM7" s="45">
        <v>0.81</v>
      </c>
      <c r="AN7" s="36">
        <v>1</v>
      </c>
      <c r="AO7" s="64" t="s">
        <v>94</v>
      </c>
      <c r="AP7" s="64" t="s">
        <v>95</v>
      </c>
    </row>
    <row r="8" spans="1:42" ht="14.25" thickTop="1" thickBot="1" x14ac:dyDescent="0.25">
      <c r="A8" s="55" t="s">
        <v>19</v>
      </c>
      <c r="B8" s="55" t="s">
        <v>59</v>
      </c>
      <c r="C8" s="56">
        <v>0.54458461139672498</v>
      </c>
      <c r="D8" s="56">
        <v>0.39509019436292803</v>
      </c>
      <c r="E8" s="56">
        <v>0.59475744569510802</v>
      </c>
      <c r="F8" s="56">
        <f>AVERAGE(C8:E8)</f>
        <v>0.51147741715158701</v>
      </c>
      <c r="G8" s="57">
        <f>(81%-F8)/9</f>
        <v>3.3169175872045896E-2</v>
      </c>
      <c r="H8" s="45">
        <f>F8+G8</f>
        <v>0.54464659302363294</v>
      </c>
      <c r="I8" s="46">
        <f>H8+G8</f>
        <v>0.57781576889567887</v>
      </c>
      <c r="J8" s="46">
        <f>I8+G8</f>
        <v>0.6109849447677248</v>
      </c>
      <c r="K8" s="46">
        <f>J8+G8</f>
        <v>0.64415412063977073</v>
      </c>
      <c r="L8" s="46">
        <f>K8+G8</f>
        <v>0.67732329651181666</v>
      </c>
      <c r="M8" s="46">
        <f>L8+G8</f>
        <v>0.71049247238386259</v>
      </c>
      <c r="N8" s="46">
        <f>M8+G8</f>
        <v>0.74366164825590853</v>
      </c>
      <c r="O8" s="46">
        <f>N8+G8</f>
        <v>0.77683082412795446</v>
      </c>
      <c r="P8" s="46">
        <f>O8+G8</f>
        <v>0.81000000000000039</v>
      </c>
      <c r="Q8" s="34">
        <f>R8*0.9</f>
        <v>0.52003419200611101</v>
      </c>
      <c r="R8" s="35">
        <f>I8</f>
        <v>0.57781576889567887</v>
      </c>
      <c r="S8" s="36">
        <f>MIN(100%,R8*1.3)</f>
        <v>0.75116049956438258</v>
      </c>
      <c r="T8" s="34">
        <f>U8*0.9</f>
        <v>0.54988645029095229</v>
      </c>
      <c r="U8" s="35">
        <f>J8</f>
        <v>0.6109849447677248</v>
      </c>
      <c r="V8" s="36">
        <f>MIN(100%,U8*1.3)</f>
        <v>0.79428042819804223</v>
      </c>
      <c r="W8" s="34">
        <f>X8*0.9</f>
        <v>0.57973870857579368</v>
      </c>
      <c r="X8" s="35">
        <f>K8</f>
        <v>0.64415412063977073</v>
      </c>
      <c r="Y8" s="36">
        <f>MIN(100%,X8*1.3)</f>
        <v>0.837400356831702</v>
      </c>
      <c r="Z8" s="34">
        <f>AA8*0.9</f>
        <v>0.60959096686063496</v>
      </c>
      <c r="AA8" s="35">
        <f>L8</f>
        <v>0.67732329651181666</v>
      </c>
      <c r="AB8" s="36">
        <f>MIN(100%,AA8*1.3)</f>
        <v>0.88052028546536165</v>
      </c>
      <c r="AC8" s="34">
        <f>AD8*0.9</f>
        <v>0.63944322514547636</v>
      </c>
      <c r="AD8" s="35">
        <f>M8</f>
        <v>0.71049247238386259</v>
      </c>
      <c r="AE8" s="36">
        <f>MIN(100%,AD8*1.3)</f>
        <v>0.92364021409902142</v>
      </c>
      <c r="AF8" s="34">
        <f>AG8*0.9</f>
        <v>0.66929548343031764</v>
      </c>
      <c r="AG8" s="35">
        <f>N8</f>
        <v>0.74366164825590853</v>
      </c>
      <c r="AH8" s="36">
        <f>MIN(100%,AG8*1.3)</f>
        <v>0.96676014273268107</v>
      </c>
      <c r="AI8" s="34">
        <f>AJ8*0.9</f>
        <v>0.69914774171515903</v>
      </c>
      <c r="AJ8" s="35">
        <f>O8</f>
        <v>0.77683082412795446</v>
      </c>
      <c r="AK8" s="36">
        <f>MIN(100%,AJ8*1.3)</f>
        <v>1</v>
      </c>
      <c r="AL8" s="34">
        <f>AM8*0.9</f>
        <v>0.72900000000000031</v>
      </c>
      <c r="AM8" s="35">
        <f>P8</f>
        <v>0.81000000000000039</v>
      </c>
      <c r="AN8" s="36">
        <f>MIN(100%,AM8*1.3)</f>
        <v>1</v>
      </c>
      <c r="AO8" s="55" t="s">
        <v>31</v>
      </c>
      <c r="AP8" s="58" t="s">
        <v>110</v>
      </c>
    </row>
    <row r="9" spans="1:42" ht="14.25" thickTop="1" thickBot="1" x14ac:dyDescent="0.25">
      <c r="A9" s="55" t="s">
        <v>19</v>
      </c>
      <c r="B9" s="55" t="s">
        <v>57</v>
      </c>
      <c r="C9" s="56">
        <v>0.64210579935308099</v>
      </c>
      <c r="D9" s="41">
        <v>0.94792964963301496</v>
      </c>
      <c r="E9" s="56">
        <v>0.60103597303381096</v>
      </c>
      <c r="F9" s="63"/>
      <c r="G9" s="6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64" t="s">
        <v>94</v>
      </c>
      <c r="AP9" s="64" t="s">
        <v>95</v>
      </c>
    </row>
    <row r="10" spans="1:42" ht="14.25" thickTop="1" thickBot="1" x14ac:dyDescent="0.25">
      <c r="A10" s="55" t="s">
        <v>19</v>
      </c>
      <c r="B10" s="55" t="s">
        <v>43</v>
      </c>
      <c r="C10" s="41">
        <v>1.4986171683863401</v>
      </c>
      <c r="D10" s="41">
        <v>1.1718476469982499</v>
      </c>
      <c r="E10" s="41">
        <v>1.89143584081417</v>
      </c>
      <c r="F10" s="63"/>
      <c r="G10" s="6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64" t="s">
        <v>94</v>
      </c>
      <c r="AP10" s="64" t="s">
        <v>95</v>
      </c>
    </row>
    <row r="11" spans="1:42" ht="14.25" thickTop="1" thickBot="1" x14ac:dyDescent="0.25">
      <c r="A11" s="55" t="s">
        <v>19</v>
      </c>
      <c r="B11" s="55" t="s">
        <v>38</v>
      </c>
      <c r="C11" s="41">
        <v>1.38829849657591</v>
      </c>
      <c r="D11" s="41">
        <v>1.4213939429529701</v>
      </c>
      <c r="E11" s="41">
        <v>1.4134239909495301</v>
      </c>
      <c r="F11" s="63"/>
      <c r="G11" s="63"/>
      <c r="H11" s="54">
        <v>0.81</v>
      </c>
      <c r="I11" s="54">
        <v>0.81</v>
      </c>
      <c r="J11" s="54">
        <v>0.81</v>
      </c>
      <c r="K11" s="54">
        <v>0.81</v>
      </c>
      <c r="L11" s="54">
        <v>0.81</v>
      </c>
      <c r="M11" s="54">
        <v>0.81</v>
      </c>
      <c r="N11" s="54">
        <v>0.81</v>
      </c>
      <c r="O11" s="54">
        <v>0.81</v>
      </c>
      <c r="P11" s="54">
        <v>0.81</v>
      </c>
      <c r="Q11" s="37">
        <v>0.81</v>
      </c>
      <c r="R11" s="45">
        <v>0.81</v>
      </c>
      <c r="S11" s="36">
        <v>1</v>
      </c>
      <c r="T11" s="37">
        <v>0.81</v>
      </c>
      <c r="U11" s="45">
        <v>0.81</v>
      </c>
      <c r="V11" s="36">
        <v>1</v>
      </c>
      <c r="W11" s="37">
        <v>0.81</v>
      </c>
      <c r="X11" s="45">
        <v>0.81</v>
      </c>
      <c r="Y11" s="36">
        <v>1</v>
      </c>
      <c r="Z11" s="37">
        <v>0.81</v>
      </c>
      <c r="AA11" s="45">
        <v>0.81</v>
      </c>
      <c r="AB11" s="36">
        <v>1</v>
      </c>
      <c r="AC11" s="37">
        <v>0.81</v>
      </c>
      <c r="AD11" s="45">
        <v>0.81</v>
      </c>
      <c r="AE11" s="36">
        <v>1</v>
      </c>
      <c r="AF11" s="37">
        <v>0.81</v>
      </c>
      <c r="AG11" s="45">
        <v>0.81</v>
      </c>
      <c r="AH11" s="36">
        <v>1</v>
      </c>
      <c r="AI11" s="37">
        <v>0.81</v>
      </c>
      <c r="AJ11" s="45">
        <v>0.81</v>
      </c>
      <c r="AK11" s="36">
        <v>1</v>
      </c>
      <c r="AL11" s="37">
        <v>0.81</v>
      </c>
      <c r="AM11" s="45">
        <v>0.81</v>
      </c>
      <c r="AN11" s="36">
        <v>1</v>
      </c>
      <c r="AO11" s="64" t="s">
        <v>94</v>
      </c>
      <c r="AP11" s="64" t="s">
        <v>95</v>
      </c>
    </row>
    <row r="12" spans="1:42" ht="14.25" thickTop="1" thickBot="1" x14ac:dyDescent="0.25">
      <c r="A12" s="55" t="s">
        <v>19</v>
      </c>
      <c r="B12" s="55" t="s">
        <v>39</v>
      </c>
      <c r="C12" s="41">
        <v>2.1060372277694799</v>
      </c>
      <c r="D12" s="41">
        <v>2.01404590082696</v>
      </c>
      <c r="E12" s="41">
        <v>1.3541150170824401</v>
      </c>
      <c r="F12" s="63"/>
      <c r="G12" s="6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64" t="s">
        <v>94</v>
      </c>
      <c r="AP12" s="64" t="s">
        <v>95</v>
      </c>
    </row>
    <row r="13" spans="1:42" ht="14.25" thickTop="1" thickBot="1" x14ac:dyDescent="0.25">
      <c r="A13" s="55" t="s">
        <v>19</v>
      </c>
      <c r="B13" s="55" t="s">
        <v>58</v>
      </c>
      <c r="C13" s="41">
        <v>0.84425021766793895</v>
      </c>
      <c r="D13" s="56">
        <v>0</v>
      </c>
      <c r="E13" s="56">
        <v>0.42803135235550099</v>
      </c>
      <c r="F13" s="63"/>
      <c r="G13" s="63"/>
      <c r="H13" s="54">
        <v>0.81</v>
      </c>
      <c r="I13" s="54">
        <v>0.81</v>
      </c>
      <c r="J13" s="54">
        <v>0.81</v>
      </c>
      <c r="K13" s="54">
        <v>0.81</v>
      </c>
      <c r="L13" s="54">
        <v>0.81</v>
      </c>
      <c r="M13" s="54">
        <v>0.81</v>
      </c>
      <c r="N13" s="54">
        <v>0.81</v>
      </c>
      <c r="O13" s="54">
        <v>0.81</v>
      </c>
      <c r="P13" s="54">
        <v>0.81</v>
      </c>
      <c r="Q13" s="37">
        <v>0.81</v>
      </c>
      <c r="R13" s="45">
        <v>0.81</v>
      </c>
      <c r="S13" s="36">
        <v>1</v>
      </c>
      <c r="T13" s="37">
        <v>0.81</v>
      </c>
      <c r="U13" s="45">
        <v>0.81</v>
      </c>
      <c r="V13" s="36">
        <v>1</v>
      </c>
      <c r="W13" s="37">
        <v>0.81</v>
      </c>
      <c r="X13" s="45">
        <v>0.81</v>
      </c>
      <c r="Y13" s="36">
        <v>1</v>
      </c>
      <c r="Z13" s="37">
        <v>0.81</v>
      </c>
      <c r="AA13" s="45">
        <v>0.81</v>
      </c>
      <c r="AB13" s="36">
        <v>1</v>
      </c>
      <c r="AC13" s="37">
        <v>0.81</v>
      </c>
      <c r="AD13" s="45">
        <v>0.81</v>
      </c>
      <c r="AE13" s="36">
        <v>1</v>
      </c>
      <c r="AF13" s="37">
        <v>0.81</v>
      </c>
      <c r="AG13" s="45">
        <v>0.81</v>
      </c>
      <c r="AH13" s="36">
        <v>1</v>
      </c>
      <c r="AI13" s="37">
        <v>0.81</v>
      </c>
      <c r="AJ13" s="45">
        <v>0.81</v>
      </c>
      <c r="AK13" s="36">
        <v>1</v>
      </c>
      <c r="AL13" s="37">
        <v>0.81</v>
      </c>
      <c r="AM13" s="45">
        <v>0.81</v>
      </c>
      <c r="AN13" s="36">
        <v>1</v>
      </c>
      <c r="AO13" s="64" t="s">
        <v>94</v>
      </c>
      <c r="AP13" s="64" t="s">
        <v>95</v>
      </c>
    </row>
    <row r="14" spans="1:42" ht="14.25" thickTop="1" thickBot="1" x14ac:dyDescent="0.25">
      <c r="A14" s="55" t="s">
        <v>19</v>
      </c>
      <c r="B14" s="55" t="s">
        <v>49</v>
      </c>
      <c r="C14" s="56">
        <v>3.2751086030221803E-2</v>
      </c>
      <c r="D14" s="56">
        <v>6.9333084550591798E-2</v>
      </c>
      <c r="E14" s="56">
        <v>5.4953377393109001E-2</v>
      </c>
      <c r="F14" s="56">
        <f>AVERAGE(C14:E14)</f>
        <v>5.234584932464087E-2</v>
      </c>
      <c r="G14" s="57">
        <f>(81%-F14)/9</f>
        <v>8.4183794519484351E-2</v>
      </c>
      <c r="H14" s="45">
        <f>F14+G14</f>
        <v>0.13652964384412522</v>
      </c>
      <c r="I14" s="46">
        <f>H14+G14</f>
        <v>0.22071343836360957</v>
      </c>
      <c r="J14" s="46">
        <f>I14+G14</f>
        <v>0.30489723288309389</v>
      </c>
      <c r="K14" s="46">
        <f>J14+G14</f>
        <v>0.38908102740257822</v>
      </c>
      <c r="L14" s="46">
        <f>K14+G14</f>
        <v>0.47326482192206254</v>
      </c>
      <c r="M14" s="46">
        <f>L14+G14</f>
        <v>0.55744861644154686</v>
      </c>
      <c r="N14" s="46">
        <f>M14+G14</f>
        <v>0.64163241096103119</v>
      </c>
      <c r="O14" s="46">
        <f>N14+G14</f>
        <v>0.72581620548051551</v>
      </c>
      <c r="P14" s="46">
        <f>O14+G14</f>
        <v>0.80999999999999983</v>
      </c>
      <c r="Q14" s="37">
        <f>R14*0.9</f>
        <v>0.19864209452724862</v>
      </c>
      <c r="R14" s="38">
        <f>I14</f>
        <v>0.22071343836360957</v>
      </c>
      <c r="S14" s="36">
        <f>MIN(100%,R14*1.3)</f>
        <v>0.28692746987269246</v>
      </c>
      <c r="T14" s="37">
        <f>U14*0.9</f>
        <v>0.27440750959478449</v>
      </c>
      <c r="U14" s="38">
        <f>J14</f>
        <v>0.30489723288309389</v>
      </c>
      <c r="V14" s="36">
        <f>MIN(100%,U14*1.3)</f>
        <v>0.3963664027480221</v>
      </c>
      <c r="W14" s="37">
        <f>X14*0.9</f>
        <v>0.35017292466232042</v>
      </c>
      <c r="X14" s="38">
        <f>K14</f>
        <v>0.38908102740257822</v>
      </c>
      <c r="Y14" s="36">
        <f>MIN(100%,X14*1.3)</f>
        <v>0.50580533562335173</v>
      </c>
      <c r="Z14" s="37">
        <f>AA14*0.9</f>
        <v>0.42593833972985629</v>
      </c>
      <c r="AA14" s="38">
        <f>L14</f>
        <v>0.47326482192206254</v>
      </c>
      <c r="AB14" s="36">
        <f>MIN(100%,AA14*1.3)</f>
        <v>0.6152442684986813</v>
      </c>
      <c r="AC14" s="37">
        <f>AD14*0.9</f>
        <v>0.50170375479739215</v>
      </c>
      <c r="AD14" s="38">
        <f>M14</f>
        <v>0.55744861644154686</v>
      </c>
      <c r="AE14" s="36">
        <f>MIN(100%,AD14*1.3)</f>
        <v>0.72468320137401099</v>
      </c>
      <c r="AF14" s="37">
        <f>AG14*0.9</f>
        <v>0.57746916986492813</v>
      </c>
      <c r="AG14" s="38">
        <f>N14</f>
        <v>0.64163241096103119</v>
      </c>
      <c r="AH14" s="36">
        <f>MIN(100%,AG14*1.3)</f>
        <v>0.83412213424934056</v>
      </c>
      <c r="AI14" s="37">
        <f>AJ14*0.9</f>
        <v>0.653234584932464</v>
      </c>
      <c r="AJ14" s="38">
        <f>O14</f>
        <v>0.72581620548051551</v>
      </c>
      <c r="AK14" s="36">
        <f>MIN(100%,AJ14*1.3)</f>
        <v>0.94356106712467014</v>
      </c>
      <c r="AL14" s="37">
        <f>AM14*0.9</f>
        <v>0.72899999999999987</v>
      </c>
      <c r="AM14" s="38">
        <f>P14</f>
        <v>0.80999999999999983</v>
      </c>
      <c r="AN14" s="36">
        <f>MIN(100%,AM14*1.3)</f>
        <v>1</v>
      </c>
      <c r="AO14" s="55" t="s">
        <v>31</v>
      </c>
      <c r="AP14" s="58" t="s">
        <v>110</v>
      </c>
    </row>
    <row r="15" spans="1:42" ht="14.25" thickTop="1" thickBot="1" x14ac:dyDescent="0.25">
      <c r="A15" s="55" t="s">
        <v>19</v>
      </c>
      <c r="B15" s="55" t="s">
        <v>24</v>
      </c>
      <c r="C15" s="56">
        <v>0.51526229500913001</v>
      </c>
      <c r="D15" s="56">
        <v>0.37518774471261201</v>
      </c>
      <c r="E15" s="56">
        <v>0.33545741592428502</v>
      </c>
      <c r="F15" s="56">
        <f>AVERAGE(C15:E15)</f>
        <v>0.40863581854867564</v>
      </c>
      <c r="G15" s="57">
        <f>(81%-F15)/9</f>
        <v>4.4596020161258271E-2</v>
      </c>
      <c r="H15" s="45">
        <f>F15+G15</f>
        <v>0.45323183870993389</v>
      </c>
      <c r="I15" s="46">
        <f>H15+G15</f>
        <v>0.49782785887119219</v>
      </c>
      <c r="J15" s="46">
        <f>I15+G15</f>
        <v>0.54242387903245048</v>
      </c>
      <c r="K15" s="46">
        <f>J15+G15</f>
        <v>0.58701989919370878</v>
      </c>
      <c r="L15" s="46">
        <f>K15+G15</f>
        <v>0.63161591935496708</v>
      </c>
      <c r="M15" s="46">
        <f>L15+G15</f>
        <v>0.67621193951622538</v>
      </c>
      <c r="N15" s="46">
        <f>M15+G15</f>
        <v>0.72080795967748368</v>
      </c>
      <c r="O15" s="46">
        <f>N15+G15</f>
        <v>0.76540397983874198</v>
      </c>
      <c r="P15" s="46">
        <f>O15+G15</f>
        <v>0.81000000000000028</v>
      </c>
      <c r="Q15" s="37">
        <f>R15*0.9</f>
        <v>0.44804507298407298</v>
      </c>
      <c r="R15" s="38">
        <f>I15</f>
        <v>0.49782785887119219</v>
      </c>
      <c r="S15" s="36">
        <f>MIN(100%,R15*1.3)</f>
        <v>0.64717621653254986</v>
      </c>
      <c r="T15" s="37">
        <f>U15*0.9</f>
        <v>0.48818149112920545</v>
      </c>
      <c r="U15" s="38">
        <f>J15</f>
        <v>0.54242387903245048</v>
      </c>
      <c r="V15" s="36">
        <f>MIN(100%,U15*1.3)</f>
        <v>0.70515104274218565</v>
      </c>
      <c r="W15" s="37">
        <f>X15*0.9</f>
        <v>0.52831790927433797</v>
      </c>
      <c r="X15" s="38">
        <f>K15</f>
        <v>0.58701989919370878</v>
      </c>
      <c r="Y15" s="36">
        <f>MIN(100%,X15*1.3)</f>
        <v>0.76312586895182144</v>
      </c>
      <c r="Z15" s="37">
        <f>AA15*0.9</f>
        <v>0.56845432741947044</v>
      </c>
      <c r="AA15" s="38">
        <f>L15</f>
        <v>0.63161591935496708</v>
      </c>
      <c r="AB15" s="36">
        <f>MIN(100%,AA15*1.3)</f>
        <v>0.82110069516145723</v>
      </c>
      <c r="AC15" s="37">
        <f>AD15*0.9</f>
        <v>0.60859074556460291</v>
      </c>
      <c r="AD15" s="38">
        <f>M15</f>
        <v>0.67621193951622538</v>
      </c>
      <c r="AE15" s="36">
        <f>MIN(100%,AD15*1.3)</f>
        <v>0.87907552137109302</v>
      </c>
      <c r="AF15" s="37">
        <f>AG15*0.9</f>
        <v>0.64872716370973538</v>
      </c>
      <c r="AG15" s="38">
        <f>N15</f>
        <v>0.72080795967748368</v>
      </c>
      <c r="AH15" s="36">
        <f>MIN(100%,AG15*1.3)</f>
        <v>0.9370503475807288</v>
      </c>
      <c r="AI15" s="37">
        <f>AJ15*0.9</f>
        <v>0.68886358185486785</v>
      </c>
      <c r="AJ15" s="38">
        <f>O15</f>
        <v>0.76540397983874198</v>
      </c>
      <c r="AK15" s="36">
        <f>MIN(100%,AJ15*1.3)</f>
        <v>0.99502517379036459</v>
      </c>
      <c r="AL15" s="37">
        <f>AM15*0.9</f>
        <v>0.72900000000000031</v>
      </c>
      <c r="AM15" s="38">
        <f>P15</f>
        <v>0.81000000000000028</v>
      </c>
      <c r="AN15" s="36">
        <f>MIN(100%,AM15*1.3)</f>
        <v>1</v>
      </c>
      <c r="AO15" s="55" t="s">
        <v>31</v>
      </c>
      <c r="AP15" s="58" t="s">
        <v>110</v>
      </c>
    </row>
    <row r="16" spans="1:42" ht="14.25" thickTop="1" thickBot="1" x14ac:dyDescent="0.25">
      <c r="A16" s="55" t="s">
        <v>41</v>
      </c>
      <c r="B16" s="55" t="s">
        <v>41</v>
      </c>
      <c r="C16" s="41">
        <v>1.2069425494458601</v>
      </c>
      <c r="D16" s="41">
        <v>1.4528677327307999</v>
      </c>
      <c r="E16" s="41">
        <v>1.9367960247151199</v>
      </c>
      <c r="F16" s="63"/>
      <c r="G16" s="63"/>
      <c r="H16" s="54">
        <v>0.81</v>
      </c>
      <c r="I16" s="54">
        <v>0.81</v>
      </c>
      <c r="J16" s="54">
        <v>0.81</v>
      </c>
      <c r="K16" s="54">
        <v>0.81</v>
      </c>
      <c r="L16" s="54">
        <v>0.81</v>
      </c>
      <c r="M16" s="54">
        <v>0.81</v>
      </c>
      <c r="N16" s="54">
        <v>0.81</v>
      </c>
      <c r="O16" s="54">
        <v>0.81</v>
      </c>
      <c r="P16" s="54">
        <v>0.81</v>
      </c>
      <c r="Q16" s="37">
        <v>0.81</v>
      </c>
      <c r="R16" s="45">
        <v>0.81</v>
      </c>
      <c r="S16" s="36">
        <v>1</v>
      </c>
      <c r="T16" s="37">
        <v>0.81</v>
      </c>
      <c r="U16" s="45">
        <v>0.81</v>
      </c>
      <c r="V16" s="36">
        <v>1</v>
      </c>
      <c r="W16" s="37">
        <v>0.81</v>
      </c>
      <c r="X16" s="45">
        <v>0.81</v>
      </c>
      <c r="Y16" s="36">
        <v>1</v>
      </c>
      <c r="Z16" s="37">
        <v>0.81</v>
      </c>
      <c r="AA16" s="45">
        <v>0.81</v>
      </c>
      <c r="AB16" s="36">
        <v>1</v>
      </c>
      <c r="AC16" s="37">
        <v>0.81</v>
      </c>
      <c r="AD16" s="45">
        <v>0.81</v>
      </c>
      <c r="AE16" s="36">
        <v>1</v>
      </c>
      <c r="AF16" s="37">
        <v>0.81</v>
      </c>
      <c r="AG16" s="45">
        <v>0.81</v>
      </c>
      <c r="AH16" s="36">
        <v>1</v>
      </c>
      <c r="AI16" s="37">
        <v>0.81</v>
      </c>
      <c r="AJ16" s="45">
        <v>0.81</v>
      </c>
      <c r="AK16" s="36">
        <v>1</v>
      </c>
      <c r="AL16" s="37">
        <v>0.81</v>
      </c>
      <c r="AM16" s="45">
        <v>0.81</v>
      </c>
      <c r="AN16" s="36">
        <v>1</v>
      </c>
      <c r="AO16" s="64" t="s">
        <v>94</v>
      </c>
      <c r="AP16" s="64" t="s">
        <v>95</v>
      </c>
    </row>
    <row r="17" spans="1:42" ht="14.25" thickTop="1" thickBot="1" x14ac:dyDescent="0.25">
      <c r="A17" s="55" t="s">
        <v>41</v>
      </c>
      <c r="B17" s="55" t="s">
        <v>42</v>
      </c>
      <c r="C17" s="41">
        <v>0.92588729899713995</v>
      </c>
      <c r="D17" s="41">
        <v>0.80083946991330801</v>
      </c>
      <c r="E17" s="56">
        <v>0.67477832129979398</v>
      </c>
      <c r="F17" s="63"/>
      <c r="G17" s="63"/>
      <c r="H17" s="54">
        <v>0.81</v>
      </c>
      <c r="I17" s="54">
        <v>0.81</v>
      </c>
      <c r="J17" s="54">
        <v>0.81</v>
      </c>
      <c r="K17" s="54">
        <v>0.81</v>
      </c>
      <c r="L17" s="54">
        <v>0.81</v>
      </c>
      <c r="M17" s="54">
        <v>0.81</v>
      </c>
      <c r="N17" s="54">
        <v>0.81</v>
      </c>
      <c r="O17" s="54">
        <v>0.81</v>
      </c>
      <c r="P17" s="54">
        <v>0.81</v>
      </c>
      <c r="Q17" s="37">
        <v>0.81</v>
      </c>
      <c r="R17" s="45">
        <v>0.81</v>
      </c>
      <c r="S17" s="36">
        <v>1</v>
      </c>
      <c r="T17" s="37">
        <v>0.81</v>
      </c>
      <c r="U17" s="45">
        <v>0.81</v>
      </c>
      <c r="V17" s="36">
        <v>1</v>
      </c>
      <c r="W17" s="37">
        <v>0.81</v>
      </c>
      <c r="X17" s="45">
        <v>0.81</v>
      </c>
      <c r="Y17" s="36">
        <v>1</v>
      </c>
      <c r="Z17" s="37">
        <v>0.81</v>
      </c>
      <c r="AA17" s="45">
        <v>0.81</v>
      </c>
      <c r="AB17" s="36">
        <v>1</v>
      </c>
      <c r="AC17" s="37">
        <v>0.81</v>
      </c>
      <c r="AD17" s="45">
        <v>0.81</v>
      </c>
      <c r="AE17" s="36">
        <v>1</v>
      </c>
      <c r="AF17" s="37">
        <v>0.81</v>
      </c>
      <c r="AG17" s="45">
        <v>0.81</v>
      </c>
      <c r="AH17" s="36">
        <v>1</v>
      </c>
      <c r="AI17" s="37">
        <v>0.81</v>
      </c>
      <c r="AJ17" s="45">
        <v>0.81</v>
      </c>
      <c r="AK17" s="36">
        <v>1</v>
      </c>
      <c r="AL17" s="37">
        <v>0.81</v>
      </c>
      <c r="AM17" s="45">
        <v>0.81</v>
      </c>
      <c r="AN17" s="36">
        <v>1</v>
      </c>
      <c r="AO17" s="64" t="s">
        <v>94</v>
      </c>
      <c r="AP17" s="64" t="s">
        <v>95</v>
      </c>
    </row>
    <row r="18" spans="1:42" ht="14.25" thickTop="1" thickBot="1" x14ac:dyDescent="0.25">
      <c r="A18" s="55" t="s">
        <v>23</v>
      </c>
      <c r="B18" s="55" t="s">
        <v>50</v>
      </c>
      <c r="C18" s="56">
        <v>0.70864526042593901</v>
      </c>
      <c r="D18" s="56">
        <v>0.23633902124334399</v>
      </c>
      <c r="E18" s="56">
        <v>0.45296521754125801</v>
      </c>
      <c r="F18" s="56">
        <f>AVERAGE(C18:E18)</f>
        <v>0.46598316640351367</v>
      </c>
      <c r="G18" s="57">
        <f>(81%-F18)/9</f>
        <v>3.8224092621831823E-2</v>
      </c>
      <c r="H18" s="45">
        <f>F18+G18</f>
        <v>0.50420725902534547</v>
      </c>
      <c r="I18" s="46">
        <f>H18+G18</f>
        <v>0.54243135164717726</v>
      </c>
      <c r="J18" s="46">
        <f>I18+G18</f>
        <v>0.58065544426900906</v>
      </c>
      <c r="K18" s="46">
        <f>J18+G18</f>
        <v>0.61887953689084085</v>
      </c>
      <c r="L18" s="46">
        <f>K18+G18</f>
        <v>0.65710362951267265</v>
      </c>
      <c r="M18" s="46">
        <f>L18+G18</f>
        <v>0.69532772213450444</v>
      </c>
      <c r="N18" s="46">
        <f>M18+G18</f>
        <v>0.73355181475633624</v>
      </c>
      <c r="O18" s="46">
        <f>N18+G18</f>
        <v>0.77177590737816804</v>
      </c>
      <c r="P18" s="46">
        <f>O18+G18</f>
        <v>0.80999999999999983</v>
      </c>
      <c r="Q18" s="37">
        <f>R18*0.9</f>
        <v>0.48818821648245952</v>
      </c>
      <c r="R18" s="38">
        <f>I18</f>
        <v>0.54243135164717726</v>
      </c>
      <c r="S18" s="36">
        <f>MIN(100%,R18*1.3)</f>
        <v>0.70516075714133042</v>
      </c>
      <c r="T18" s="37">
        <f>U18*0.9</f>
        <v>0.52258989984210813</v>
      </c>
      <c r="U18" s="38">
        <f>J18</f>
        <v>0.58065544426900906</v>
      </c>
      <c r="V18" s="36">
        <f>MIN(100%,U18*1.3)</f>
        <v>0.75485207754971184</v>
      </c>
      <c r="W18" s="37">
        <f>X18*0.9</f>
        <v>0.55699158320175679</v>
      </c>
      <c r="X18" s="38">
        <f>K18</f>
        <v>0.61887953689084085</v>
      </c>
      <c r="Y18" s="36">
        <f>MIN(100%,X18*1.3)</f>
        <v>0.80454339795809315</v>
      </c>
      <c r="Z18" s="37">
        <f>AA18*0.9</f>
        <v>0.59139326656140545</v>
      </c>
      <c r="AA18" s="38">
        <f>L18</f>
        <v>0.65710362951267265</v>
      </c>
      <c r="AB18" s="36">
        <f>MIN(100%,AA18*1.3)</f>
        <v>0.85423471836647447</v>
      </c>
      <c r="AC18" s="37">
        <f>AD18*0.9</f>
        <v>0.625794949921054</v>
      </c>
      <c r="AD18" s="38">
        <f>M18</f>
        <v>0.69532772213450444</v>
      </c>
      <c r="AE18" s="36">
        <f>MIN(100%,AD18*1.3)</f>
        <v>0.90392603877485578</v>
      </c>
      <c r="AF18" s="37">
        <f>AG18*0.9</f>
        <v>0.66019663328070266</v>
      </c>
      <c r="AG18" s="38">
        <f>N18</f>
        <v>0.73355181475633624</v>
      </c>
      <c r="AH18" s="36">
        <f>MIN(100%,AG18*1.3)</f>
        <v>0.95361735918323709</v>
      </c>
      <c r="AI18" s="37">
        <f>AJ18*0.9</f>
        <v>0.69459831664035121</v>
      </c>
      <c r="AJ18" s="38">
        <f>O18</f>
        <v>0.77177590737816804</v>
      </c>
      <c r="AK18" s="36">
        <f>MIN(100%,AJ18*1.3)</f>
        <v>1</v>
      </c>
      <c r="AL18" s="37">
        <f>AM18*0.9</f>
        <v>0.72899999999999987</v>
      </c>
      <c r="AM18" s="38">
        <f>P18</f>
        <v>0.80999999999999983</v>
      </c>
      <c r="AN18" s="36">
        <f>MIN(100%,AM18*1.3)</f>
        <v>1</v>
      </c>
      <c r="AO18" s="55" t="s">
        <v>31</v>
      </c>
      <c r="AP18" s="58" t="s">
        <v>110</v>
      </c>
    </row>
    <row r="19" spans="1:42" ht="14.25" thickTop="1" thickBot="1" x14ac:dyDescent="0.25">
      <c r="A19" s="55" t="s">
        <v>23</v>
      </c>
      <c r="B19" s="55" t="s">
        <v>46</v>
      </c>
      <c r="C19" s="41">
        <v>1.0022476402885001</v>
      </c>
      <c r="D19" s="41">
        <v>1.00654397348993</v>
      </c>
      <c r="E19" s="41">
        <v>1.0043240537656499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4" t="s">
        <v>94</v>
      </c>
      <c r="AP19" s="64" t="s">
        <v>95</v>
      </c>
    </row>
    <row r="20" spans="1:42" ht="14.25" thickTop="1" thickBot="1" x14ac:dyDescent="0.25">
      <c r="A20" s="55" t="s">
        <v>17</v>
      </c>
      <c r="B20" s="55" t="s">
        <v>44</v>
      </c>
      <c r="C20" s="41">
        <v>1.3493253121683799</v>
      </c>
      <c r="D20" s="41">
        <v>1.46190028530873</v>
      </c>
      <c r="E20" s="41">
        <v>1.3794660657397799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4" t="s">
        <v>94</v>
      </c>
      <c r="AP20" s="64" t="s">
        <v>95</v>
      </c>
    </row>
    <row r="21" spans="1:42" ht="14.25" thickTop="1" thickBot="1" x14ac:dyDescent="0.25">
      <c r="A21" s="55" t="s">
        <v>17</v>
      </c>
      <c r="B21" s="55" t="s">
        <v>18</v>
      </c>
      <c r="C21" s="56">
        <v>0.73336900841577701</v>
      </c>
      <c r="D21" s="56">
        <v>0.65938373360815505</v>
      </c>
      <c r="E21" s="56">
        <v>0.71216079575618996</v>
      </c>
      <c r="F21" s="56">
        <f>AVERAGE(C21:E21)</f>
        <v>0.7016378459267073</v>
      </c>
      <c r="G21" s="57">
        <f>(81%-F21)/9</f>
        <v>1.2040239341476973E-2</v>
      </c>
      <c r="H21" s="45">
        <f>F21+G21</f>
        <v>0.71367808526818433</v>
      </c>
      <c r="I21" s="46">
        <f>H21+G21</f>
        <v>0.72571832460966135</v>
      </c>
      <c r="J21" s="46">
        <f>I21+G21</f>
        <v>0.73775856395113837</v>
      </c>
      <c r="K21" s="46">
        <f>J21+G21</f>
        <v>0.74979880329261539</v>
      </c>
      <c r="L21" s="46">
        <f>K21+G21</f>
        <v>0.76183904263409241</v>
      </c>
      <c r="M21" s="46">
        <f>L21+G21</f>
        <v>0.77387928197556943</v>
      </c>
      <c r="N21" s="46">
        <f>M21+G21</f>
        <v>0.78591952131704645</v>
      </c>
      <c r="O21" s="46">
        <f>N21+G21</f>
        <v>0.79795976065852348</v>
      </c>
      <c r="P21" s="46">
        <f>O21+G21</f>
        <v>0.8100000000000005</v>
      </c>
      <c r="Q21" s="37">
        <f>R21*0.9</f>
        <v>0.65314649214869525</v>
      </c>
      <c r="R21" s="38">
        <f>I21</f>
        <v>0.72571832460966135</v>
      </c>
      <c r="S21" s="36">
        <f>MIN(100%,R21*1.3)</f>
        <v>0.94343382199255976</v>
      </c>
      <c r="T21" s="37">
        <f>U21*0.9</f>
        <v>0.66398270755602451</v>
      </c>
      <c r="U21" s="38">
        <f>J21</f>
        <v>0.73775856395113837</v>
      </c>
      <c r="V21" s="36">
        <f>MIN(100%,U21*1.3)</f>
        <v>0.95908613313647995</v>
      </c>
      <c r="W21" s="37">
        <f>X21*0.9</f>
        <v>0.67481892296335388</v>
      </c>
      <c r="X21" s="38">
        <f>K21</f>
        <v>0.74979880329261539</v>
      </c>
      <c r="Y21" s="36">
        <f>MIN(100%,X21*1.3)</f>
        <v>0.97473844428040002</v>
      </c>
      <c r="Z21" s="37">
        <f>AA21*0.9</f>
        <v>0.68565513837068315</v>
      </c>
      <c r="AA21" s="38">
        <f>L21</f>
        <v>0.76183904263409241</v>
      </c>
      <c r="AB21" s="36">
        <f>MIN(100%,AA21*1.3)</f>
        <v>0.9903907554243202</v>
      </c>
      <c r="AC21" s="37">
        <f>AD21*0.9</f>
        <v>0.69649135377801252</v>
      </c>
      <c r="AD21" s="38">
        <f>M21</f>
        <v>0.77387928197556943</v>
      </c>
      <c r="AE21" s="36">
        <f>MIN(100%,AD21*1.3)</f>
        <v>1</v>
      </c>
      <c r="AF21" s="37">
        <f>AG21*0.9</f>
        <v>0.70732756918534179</v>
      </c>
      <c r="AG21" s="38">
        <f>N21</f>
        <v>0.78591952131704645</v>
      </c>
      <c r="AH21" s="36">
        <f>MIN(100%,AG21*1.3)</f>
        <v>1</v>
      </c>
      <c r="AI21" s="37">
        <f>AJ21*0.9</f>
        <v>0.71816378459267116</v>
      </c>
      <c r="AJ21" s="38">
        <f>O21</f>
        <v>0.79795976065852348</v>
      </c>
      <c r="AK21" s="36">
        <f>MIN(100%,AJ21*1.3)</f>
        <v>1</v>
      </c>
      <c r="AL21" s="37">
        <f>AM21*0.9</f>
        <v>0.72900000000000043</v>
      </c>
      <c r="AM21" s="38">
        <f>P21</f>
        <v>0.8100000000000005</v>
      </c>
      <c r="AN21" s="36">
        <f>MIN(100%,AM21*1.3)</f>
        <v>1</v>
      </c>
      <c r="AO21" s="55" t="s">
        <v>31</v>
      </c>
      <c r="AP21" s="58" t="s">
        <v>110</v>
      </c>
    </row>
    <row r="22" spans="1:42" ht="14.25" thickTop="1" thickBot="1" x14ac:dyDescent="0.25">
      <c r="A22" s="55" t="s">
        <v>40</v>
      </c>
      <c r="B22" s="55" t="s">
        <v>60</v>
      </c>
      <c r="C22" s="41">
        <v>0.99976999460676996</v>
      </c>
      <c r="D22" s="56">
        <v>0.663249824695608</v>
      </c>
      <c r="E22" s="41">
        <v>0.98741624141268902</v>
      </c>
      <c r="F22" s="63"/>
      <c r="G22" s="63"/>
      <c r="H22" s="54">
        <v>0.81</v>
      </c>
      <c r="I22" s="54">
        <v>0.81</v>
      </c>
      <c r="J22" s="54">
        <v>0.81</v>
      </c>
      <c r="K22" s="54">
        <v>0.81</v>
      </c>
      <c r="L22" s="54">
        <v>0.81</v>
      </c>
      <c r="M22" s="54">
        <v>0.81</v>
      </c>
      <c r="N22" s="54">
        <v>0.81</v>
      </c>
      <c r="O22" s="54">
        <v>0.81</v>
      </c>
      <c r="P22" s="54">
        <v>0.81</v>
      </c>
      <c r="Q22" s="37">
        <v>0.81</v>
      </c>
      <c r="R22" s="45">
        <v>0.81</v>
      </c>
      <c r="S22" s="36">
        <v>1</v>
      </c>
      <c r="T22" s="37">
        <v>0.81</v>
      </c>
      <c r="U22" s="45">
        <v>0.81</v>
      </c>
      <c r="V22" s="36">
        <v>1</v>
      </c>
      <c r="W22" s="37">
        <v>0.81</v>
      </c>
      <c r="X22" s="45">
        <v>0.81</v>
      </c>
      <c r="Y22" s="36">
        <v>1</v>
      </c>
      <c r="Z22" s="37">
        <v>0.81</v>
      </c>
      <c r="AA22" s="45">
        <v>0.81</v>
      </c>
      <c r="AB22" s="36">
        <v>1</v>
      </c>
      <c r="AC22" s="37">
        <v>0.81</v>
      </c>
      <c r="AD22" s="45">
        <v>0.81</v>
      </c>
      <c r="AE22" s="36">
        <v>1</v>
      </c>
      <c r="AF22" s="37">
        <v>0.81</v>
      </c>
      <c r="AG22" s="45">
        <v>0.81</v>
      </c>
      <c r="AH22" s="36">
        <v>1</v>
      </c>
      <c r="AI22" s="37">
        <v>0.81</v>
      </c>
      <c r="AJ22" s="45">
        <v>0.81</v>
      </c>
      <c r="AK22" s="36">
        <v>1</v>
      </c>
      <c r="AL22" s="37">
        <v>0.81</v>
      </c>
      <c r="AM22" s="45">
        <v>0.81</v>
      </c>
      <c r="AN22" s="36">
        <v>1</v>
      </c>
      <c r="AO22" s="64" t="s">
        <v>94</v>
      </c>
      <c r="AP22" s="64" t="s">
        <v>95</v>
      </c>
    </row>
    <row r="23" spans="1:42" ht="14.25" thickTop="1" thickBot="1" x14ac:dyDescent="0.25">
      <c r="A23" s="55" t="s">
        <v>40</v>
      </c>
      <c r="B23" s="55" t="s">
        <v>47</v>
      </c>
      <c r="C23" s="41">
        <v>1.0000020990765599</v>
      </c>
      <c r="D23" s="41">
        <v>1.00412812520318</v>
      </c>
      <c r="E23" s="41">
        <v>1.0001837328883301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4" t="s">
        <v>94</v>
      </c>
      <c r="AP23" s="64" t="s">
        <v>95</v>
      </c>
    </row>
    <row r="24" spans="1:42" ht="14.25" thickTop="1" thickBot="1" x14ac:dyDescent="0.25">
      <c r="A24" s="55" t="s">
        <v>21</v>
      </c>
      <c r="B24" s="55" t="s">
        <v>21</v>
      </c>
      <c r="C24" s="56">
        <v>0.76797033582657903</v>
      </c>
      <c r="D24" s="41">
        <v>0.84139034452556205</v>
      </c>
      <c r="E24" s="56">
        <v>0.60235867543925503</v>
      </c>
      <c r="F24" s="63"/>
      <c r="G24" s="63"/>
      <c r="H24" s="54">
        <v>0.81</v>
      </c>
      <c r="I24" s="54">
        <v>0.81</v>
      </c>
      <c r="J24" s="54">
        <v>0.81</v>
      </c>
      <c r="K24" s="54">
        <v>0.81</v>
      </c>
      <c r="L24" s="54">
        <v>0.81</v>
      </c>
      <c r="M24" s="54">
        <v>0.81</v>
      </c>
      <c r="N24" s="54">
        <v>0.81</v>
      </c>
      <c r="O24" s="54">
        <v>0.81</v>
      </c>
      <c r="P24" s="54">
        <v>0.81</v>
      </c>
      <c r="Q24" s="37">
        <v>0.81</v>
      </c>
      <c r="R24" s="45">
        <v>0.81</v>
      </c>
      <c r="S24" s="36">
        <v>1</v>
      </c>
      <c r="T24" s="37">
        <v>0.81</v>
      </c>
      <c r="U24" s="45">
        <v>0.81</v>
      </c>
      <c r="V24" s="36">
        <v>1</v>
      </c>
      <c r="W24" s="37">
        <v>0.81</v>
      </c>
      <c r="X24" s="45">
        <v>0.81</v>
      </c>
      <c r="Y24" s="36">
        <v>1</v>
      </c>
      <c r="Z24" s="37">
        <v>0.81</v>
      </c>
      <c r="AA24" s="45">
        <v>0.81</v>
      </c>
      <c r="AB24" s="36">
        <v>1</v>
      </c>
      <c r="AC24" s="37">
        <v>0.81</v>
      </c>
      <c r="AD24" s="45">
        <v>0.81</v>
      </c>
      <c r="AE24" s="36">
        <v>1</v>
      </c>
      <c r="AF24" s="37">
        <v>0.81</v>
      </c>
      <c r="AG24" s="45">
        <v>0.81</v>
      </c>
      <c r="AH24" s="36">
        <v>1</v>
      </c>
      <c r="AI24" s="37">
        <v>0.81</v>
      </c>
      <c r="AJ24" s="45">
        <v>0.81</v>
      </c>
      <c r="AK24" s="36">
        <v>1</v>
      </c>
      <c r="AL24" s="37">
        <v>0.81</v>
      </c>
      <c r="AM24" s="45">
        <v>0.81</v>
      </c>
      <c r="AN24" s="36">
        <v>1</v>
      </c>
      <c r="AO24" s="64" t="s">
        <v>94</v>
      </c>
      <c r="AP24" s="64" t="s">
        <v>95</v>
      </c>
    </row>
    <row r="25" spans="1:42" ht="14.25" thickTop="1" thickBot="1" x14ac:dyDescent="0.25">
      <c r="A25" s="55" t="s">
        <v>21</v>
      </c>
      <c r="B25" s="55" t="s">
        <v>45</v>
      </c>
      <c r="C25" s="41">
        <v>1.00616969503645</v>
      </c>
      <c r="D25" s="41">
        <v>1.0050784792877301</v>
      </c>
      <c r="E25" s="41">
        <v>1.0133303328162799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4" t="s">
        <v>94</v>
      </c>
      <c r="AP25" s="64" t="s">
        <v>95</v>
      </c>
    </row>
    <row r="26" spans="1:42" ht="13.5" thickTop="1" x14ac:dyDescent="0.2">
      <c r="A26" s="61" t="s">
        <v>51</v>
      </c>
      <c r="B26" s="61" t="s">
        <v>52</v>
      </c>
    </row>
    <row r="27" spans="1:42" x14ac:dyDescent="0.2">
      <c r="A27" s="61" t="s">
        <v>53</v>
      </c>
      <c r="B27" s="61" t="s">
        <v>54</v>
      </c>
    </row>
  </sheetData>
  <autoFilter ref="A2:AP2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24:AO25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9 AO5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">
    <cfRule type="iconSet" priority="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0:AO15">
    <cfRule type="iconSet" priority="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3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:AO4">
    <cfRule type="iconSet" priority="3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1">
    <cfRule type="iconSet" priority="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/>
  </sheetViews>
  <sheetFormatPr defaultRowHeight="15" x14ac:dyDescent="0.25"/>
  <cols>
    <col min="3" max="12" width="8.7109375" customWidth="1"/>
  </cols>
  <sheetData>
    <row r="1" spans="1:17" x14ac:dyDescent="0.25">
      <c r="A1" s="1"/>
      <c r="B1" s="1"/>
      <c r="C1" s="116" t="s">
        <v>0</v>
      </c>
      <c r="D1" s="116"/>
      <c r="E1" s="116"/>
      <c r="F1" s="116"/>
      <c r="G1" s="116"/>
      <c r="H1" s="116" t="s">
        <v>32</v>
      </c>
      <c r="I1" s="116"/>
      <c r="J1" s="116"/>
      <c r="K1" s="116"/>
      <c r="L1" s="116"/>
      <c r="M1" s="116" t="s">
        <v>11</v>
      </c>
      <c r="N1" s="116"/>
      <c r="O1" s="116"/>
      <c r="P1" s="116"/>
      <c r="Q1" s="116"/>
    </row>
    <row r="2" spans="1:17" x14ac:dyDescent="0.25">
      <c r="A2" s="2" t="s">
        <v>9</v>
      </c>
      <c r="B2" s="2" t="s">
        <v>10</v>
      </c>
      <c r="C2" s="2" t="s">
        <v>70</v>
      </c>
      <c r="D2" s="2" t="s">
        <v>71</v>
      </c>
      <c r="E2" s="2" t="s">
        <v>72</v>
      </c>
      <c r="F2" s="2" t="s">
        <v>73</v>
      </c>
      <c r="G2" s="2" t="s">
        <v>74</v>
      </c>
      <c r="H2" s="2" t="s">
        <v>70</v>
      </c>
      <c r="I2" s="2" t="s">
        <v>71</v>
      </c>
      <c r="J2" s="2" t="s">
        <v>72</v>
      </c>
      <c r="K2" s="2" t="s">
        <v>73</v>
      </c>
      <c r="L2" s="2" t="s">
        <v>74</v>
      </c>
      <c r="M2" s="2" t="s">
        <v>70</v>
      </c>
      <c r="N2" s="2" t="s">
        <v>71</v>
      </c>
      <c r="O2" s="2" t="s">
        <v>72</v>
      </c>
      <c r="P2" s="2" t="s">
        <v>73</v>
      </c>
      <c r="Q2" s="2" t="s">
        <v>74</v>
      </c>
    </row>
    <row r="3" spans="1:17" x14ac:dyDescent="0.25">
      <c r="A3" s="2" t="s">
        <v>37</v>
      </c>
      <c r="B3" s="2" t="s">
        <v>37</v>
      </c>
      <c r="C3" s="2">
        <v>40</v>
      </c>
      <c r="D3" s="2">
        <v>973</v>
      </c>
      <c r="E3" s="2">
        <v>4.1109969000000003E-2</v>
      </c>
      <c r="F3" s="2">
        <v>1.8741834225722001</v>
      </c>
      <c r="G3" s="2">
        <v>0</v>
      </c>
      <c r="H3" s="2">
        <v>35</v>
      </c>
      <c r="I3" s="2">
        <v>980</v>
      </c>
      <c r="J3" s="2">
        <v>3.5714285999999998E-2</v>
      </c>
      <c r="K3" s="2">
        <v>1.8653901319563999</v>
      </c>
      <c r="L3" s="2">
        <v>0</v>
      </c>
      <c r="M3" s="2">
        <v>50</v>
      </c>
      <c r="N3" s="2">
        <v>1011</v>
      </c>
      <c r="O3" s="2">
        <v>4.9455984000000001E-2</v>
      </c>
      <c r="P3" s="2">
        <v>2.30738958490354</v>
      </c>
      <c r="Q3" s="2">
        <v>0</v>
      </c>
    </row>
    <row r="4" spans="1:17" x14ac:dyDescent="0.25">
      <c r="A4" s="2" t="s">
        <v>37</v>
      </c>
      <c r="B4" s="2" t="s">
        <v>48</v>
      </c>
      <c r="C4" s="2">
        <v>513</v>
      </c>
      <c r="D4" s="2">
        <v>24238</v>
      </c>
      <c r="E4" s="2">
        <v>2.1165112999999999E-2</v>
      </c>
      <c r="F4" s="2">
        <v>0.964907151160874</v>
      </c>
      <c r="G4" s="2">
        <v>0</v>
      </c>
      <c r="H4" s="2">
        <v>463</v>
      </c>
      <c r="I4" s="2">
        <v>25031</v>
      </c>
      <c r="J4" s="2">
        <v>1.8497064000000001E-2</v>
      </c>
      <c r="K4" s="2">
        <v>0.96611871961498696</v>
      </c>
      <c r="L4" s="2">
        <v>0</v>
      </c>
      <c r="M4" s="2">
        <v>513</v>
      </c>
      <c r="N4" s="2">
        <v>25256</v>
      </c>
      <c r="O4" s="2">
        <v>2.0312005000000001E-2</v>
      </c>
      <c r="P4" s="2">
        <v>0.94766507482034101</v>
      </c>
      <c r="Q4" s="2">
        <v>0</v>
      </c>
    </row>
    <row r="5" spans="1:17" x14ac:dyDescent="0.25">
      <c r="A5" s="2" t="s">
        <v>25</v>
      </c>
      <c r="B5" s="2" t="s">
        <v>25</v>
      </c>
      <c r="C5" s="2">
        <v>461</v>
      </c>
      <c r="D5" s="2">
        <v>13791</v>
      </c>
      <c r="E5" s="2">
        <v>3.3427598000000003E-2</v>
      </c>
      <c r="F5" s="2">
        <v>1.52394785864881</v>
      </c>
      <c r="G5" s="2">
        <v>0</v>
      </c>
      <c r="H5" s="2">
        <v>397</v>
      </c>
      <c r="I5" s="2">
        <v>12195</v>
      </c>
      <c r="J5" s="2">
        <v>3.2554326000000001E-2</v>
      </c>
      <c r="K5" s="2">
        <v>1.7003424933847699</v>
      </c>
      <c r="L5" s="2">
        <v>0</v>
      </c>
      <c r="M5" s="2">
        <v>487</v>
      </c>
      <c r="N5" s="2">
        <v>12225</v>
      </c>
      <c r="O5" s="2">
        <v>3.9836401E-2</v>
      </c>
      <c r="P5" s="2">
        <v>1.8585839081461799</v>
      </c>
      <c r="Q5" s="2">
        <v>0</v>
      </c>
    </row>
    <row r="6" spans="1:17" x14ac:dyDescent="0.25">
      <c r="A6" s="2" t="s">
        <v>25</v>
      </c>
      <c r="B6" s="2" t="s">
        <v>26</v>
      </c>
      <c r="C6" s="2">
        <v>92</v>
      </c>
      <c r="D6" s="2">
        <v>11420</v>
      </c>
      <c r="E6" s="2">
        <v>8.0560419999999994E-3</v>
      </c>
      <c r="F6" s="2">
        <v>0.36727102288741897</v>
      </c>
      <c r="G6" s="2">
        <v>1</v>
      </c>
      <c r="H6" s="2">
        <v>101</v>
      </c>
      <c r="I6" s="2">
        <v>13816</v>
      </c>
      <c r="J6" s="2">
        <v>7.3103650000000001E-3</v>
      </c>
      <c r="K6" s="2">
        <v>0.381827105759459</v>
      </c>
      <c r="L6" s="2">
        <v>1</v>
      </c>
      <c r="M6" s="2">
        <v>76</v>
      </c>
      <c r="N6" s="2">
        <v>14042</v>
      </c>
      <c r="O6" s="2">
        <v>5.4123340000000004E-3</v>
      </c>
      <c r="P6" s="2">
        <v>0.252514721757083</v>
      </c>
      <c r="Q6" s="2">
        <v>1</v>
      </c>
    </row>
    <row r="7" spans="1:17" x14ac:dyDescent="0.25">
      <c r="A7" s="2" t="s">
        <v>19</v>
      </c>
      <c r="B7" s="2" t="s">
        <v>75</v>
      </c>
      <c r="C7" s="2">
        <v>2</v>
      </c>
      <c r="D7" s="2">
        <v>92</v>
      </c>
      <c r="E7" s="2">
        <v>2.1739129999999999E-2</v>
      </c>
      <c r="F7" s="2">
        <v>0.99107634247975496</v>
      </c>
      <c r="G7" s="2">
        <v>0</v>
      </c>
      <c r="H7" s="2">
        <v>2</v>
      </c>
      <c r="I7" s="2">
        <v>99</v>
      </c>
      <c r="J7" s="2">
        <v>2.0202020000000001E-2</v>
      </c>
      <c r="K7" s="2">
        <v>1.0551701756520999</v>
      </c>
      <c r="L7" s="2">
        <v>0</v>
      </c>
      <c r="M7" s="2">
        <v>0</v>
      </c>
      <c r="N7" s="2">
        <v>115</v>
      </c>
      <c r="O7" s="2">
        <v>0</v>
      </c>
      <c r="P7" s="2">
        <v>0</v>
      </c>
      <c r="Q7" s="2">
        <v>1</v>
      </c>
    </row>
    <row r="8" spans="1:17" x14ac:dyDescent="0.25">
      <c r="A8" s="2" t="s">
        <v>19</v>
      </c>
      <c r="B8" s="2" t="s">
        <v>22</v>
      </c>
      <c r="C8" s="2">
        <v>7</v>
      </c>
      <c r="D8" s="2">
        <v>586</v>
      </c>
      <c r="E8" s="2">
        <v>1.1945392000000001E-2</v>
      </c>
      <c r="F8" s="2">
        <v>0.54458461139672498</v>
      </c>
      <c r="G8" s="2">
        <v>1</v>
      </c>
      <c r="H8" s="2">
        <v>5</v>
      </c>
      <c r="I8" s="2">
        <v>661</v>
      </c>
      <c r="J8" s="2">
        <v>7.5642970000000002E-3</v>
      </c>
      <c r="K8" s="2">
        <v>0.39509019436292803</v>
      </c>
      <c r="L8" s="2">
        <v>1</v>
      </c>
      <c r="M8" s="2">
        <v>9</v>
      </c>
      <c r="N8" s="2">
        <v>706</v>
      </c>
      <c r="O8" s="2">
        <v>1.2747875000000001E-2</v>
      </c>
      <c r="P8" s="2">
        <v>0.59475744569510802</v>
      </c>
      <c r="Q8" s="2">
        <v>1</v>
      </c>
    </row>
    <row r="9" spans="1:17" x14ac:dyDescent="0.25">
      <c r="A9" s="2" t="s">
        <v>19</v>
      </c>
      <c r="B9" s="2" t="s">
        <v>20</v>
      </c>
      <c r="C9" s="2">
        <v>8</v>
      </c>
      <c r="D9" s="2">
        <v>568</v>
      </c>
      <c r="E9" s="2">
        <v>1.4084507E-2</v>
      </c>
      <c r="F9" s="2">
        <v>0.64210579935308099</v>
      </c>
      <c r="G9" s="2">
        <v>1</v>
      </c>
      <c r="H9" s="2">
        <v>10</v>
      </c>
      <c r="I9" s="2">
        <v>551</v>
      </c>
      <c r="J9" s="2">
        <v>1.814882E-2</v>
      </c>
      <c r="K9" s="2">
        <v>0.94792964963301496</v>
      </c>
      <c r="L9" s="2">
        <v>0</v>
      </c>
      <c r="M9" s="2">
        <v>8</v>
      </c>
      <c r="N9" s="2">
        <v>621</v>
      </c>
      <c r="O9" s="2">
        <v>1.2882447999999999E-2</v>
      </c>
      <c r="P9" s="2">
        <v>0.60103597303381096</v>
      </c>
      <c r="Q9" s="2">
        <v>1</v>
      </c>
    </row>
    <row r="10" spans="1:17" x14ac:dyDescent="0.25">
      <c r="A10" s="2" t="s">
        <v>19</v>
      </c>
      <c r="B10" s="2" t="s">
        <v>43</v>
      </c>
      <c r="C10" s="2">
        <v>19</v>
      </c>
      <c r="D10" s="2">
        <v>578</v>
      </c>
      <c r="E10" s="2">
        <v>3.2871971999999999E-2</v>
      </c>
      <c r="F10" s="2">
        <v>1.4986171683863401</v>
      </c>
      <c r="G10" s="2">
        <v>0</v>
      </c>
      <c r="H10" s="2">
        <v>14</v>
      </c>
      <c r="I10" s="2">
        <v>624</v>
      </c>
      <c r="J10" s="2">
        <v>2.2435897E-2</v>
      </c>
      <c r="K10" s="2">
        <v>1.1718476469982499</v>
      </c>
      <c r="L10" s="2">
        <v>0</v>
      </c>
      <c r="M10" s="2">
        <v>27</v>
      </c>
      <c r="N10" s="2">
        <v>666</v>
      </c>
      <c r="O10" s="2">
        <v>4.0540540999999999E-2</v>
      </c>
      <c r="P10" s="2">
        <v>1.89143584081417</v>
      </c>
      <c r="Q10" s="2">
        <v>0</v>
      </c>
    </row>
    <row r="11" spans="1:17" x14ac:dyDescent="0.25">
      <c r="A11" s="2" t="s">
        <v>19</v>
      </c>
      <c r="B11" s="2" t="s">
        <v>38</v>
      </c>
      <c r="C11" s="2">
        <v>427</v>
      </c>
      <c r="D11" s="2">
        <v>14022</v>
      </c>
      <c r="E11" s="2">
        <v>3.0452146999999999E-2</v>
      </c>
      <c r="F11" s="2">
        <v>1.38829849657591</v>
      </c>
      <c r="G11" s="2">
        <v>0</v>
      </c>
      <c r="H11" s="2">
        <v>402</v>
      </c>
      <c r="I11" s="2">
        <v>14772</v>
      </c>
      <c r="J11" s="2">
        <v>2.7213647000000001E-2</v>
      </c>
      <c r="K11" s="2">
        <v>1.4213939429529701</v>
      </c>
      <c r="L11" s="2">
        <v>0</v>
      </c>
      <c r="M11" s="2">
        <v>455</v>
      </c>
      <c r="N11" s="2">
        <v>15019</v>
      </c>
      <c r="O11" s="2">
        <v>3.0294959999999999E-2</v>
      </c>
      <c r="P11" s="2">
        <v>1.4134239909495301</v>
      </c>
      <c r="Q11" s="2">
        <v>0</v>
      </c>
    </row>
    <row r="12" spans="1:17" x14ac:dyDescent="0.25">
      <c r="A12" s="2" t="s">
        <v>19</v>
      </c>
      <c r="B12" s="2" t="s">
        <v>27</v>
      </c>
      <c r="C12" s="2">
        <v>2</v>
      </c>
      <c r="D12" s="2">
        <v>108</v>
      </c>
      <c r="E12" s="2">
        <v>1.8518519000000001E-2</v>
      </c>
      <c r="F12" s="2">
        <v>0.84425021766793895</v>
      </c>
      <c r="G12" s="2">
        <v>0</v>
      </c>
      <c r="H12" s="2">
        <v>0</v>
      </c>
      <c r="I12" s="2">
        <v>112</v>
      </c>
      <c r="J12" s="2">
        <v>0</v>
      </c>
      <c r="K12" s="2">
        <v>0</v>
      </c>
      <c r="L12" s="2">
        <v>1</v>
      </c>
      <c r="M12" s="2">
        <v>1</v>
      </c>
      <c r="N12" s="2">
        <v>109</v>
      </c>
      <c r="O12" s="2">
        <v>9.1743120000000004E-3</v>
      </c>
      <c r="P12" s="2">
        <v>0.42803135235550099</v>
      </c>
      <c r="Q12" s="2">
        <v>1</v>
      </c>
    </row>
    <row r="13" spans="1:17" x14ac:dyDescent="0.25">
      <c r="A13" s="2" t="s">
        <v>19</v>
      </c>
      <c r="B13" s="2" t="s">
        <v>39</v>
      </c>
      <c r="C13" s="2">
        <v>17</v>
      </c>
      <c r="D13" s="2">
        <v>368</v>
      </c>
      <c r="E13" s="2">
        <v>4.6195651999999997E-2</v>
      </c>
      <c r="F13" s="2">
        <v>2.1060372277694799</v>
      </c>
      <c r="G13" s="2">
        <v>0</v>
      </c>
      <c r="H13" s="2">
        <v>15</v>
      </c>
      <c r="I13" s="2">
        <v>389</v>
      </c>
      <c r="J13" s="2">
        <v>3.8560411000000003E-2</v>
      </c>
      <c r="K13" s="2">
        <v>2.01404590082696</v>
      </c>
      <c r="L13" s="2">
        <v>0</v>
      </c>
      <c r="M13" s="2">
        <v>11</v>
      </c>
      <c r="N13" s="2">
        <v>379</v>
      </c>
      <c r="O13" s="2">
        <v>2.9023746999999999E-2</v>
      </c>
      <c r="P13" s="2">
        <v>1.3541150170824401</v>
      </c>
      <c r="Q13" s="2">
        <v>0</v>
      </c>
    </row>
    <row r="14" spans="1:17" x14ac:dyDescent="0.25">
      <c r="A14" s="2" t="s">
        <v>19</v>
      </c>
      <c r="B14" s="2" t="s">
        <v>28</v>
      </c>
      <c r="C14" s="2">
        <v>2</v>
      </c>
      <c r="D14" s="2">
        <v>2784</v>
      </c>
      <c r="E14" s="2">
        <v>7.1839099999999997E-4</v>
      </c>
      <c r="F14" s="2">
        <v>3.2751086030221803E-2</v>
      </c>
      <c r="G14" s="2">
        <v>1</v>
      </c>
      <c r="H14" s="2">
        <v>3</v>
      </c>
      <c r="I14" s="2">
        <v>2260</v>
      </c>
      <c r="J14" s="2">
        <v>1.3274339999999999E-3</v>
      </c>
      <c r="K14" s="2">
        <v>6.9333084550591798E-2</v>
      </c>
      <c r="L14" s="2">
        <v>1</v>
      </c>
      <c r="M14" s="2">
        <v>2</v>
      </c>
      <c r="N14" s="2">
        <v>1698</v>
      </c>
      <c r="O14" s="2">
        <v>1.1778559999999999E-3</v>
      </c>
      <c r="P14" s="2">
        <v>5.4953377393109001E-2</v>
      </c>
      <c r="Q14" s="2">
        <v>1</v>
      </c>
    </row>
    <row r="15" spans="1:17" x14ac:dyDescent="0.25">
      <c r="A15" s="2" t="s">
        <v>19</v>
      </c>
      <c r="B15" s="2" t="s">
        <v>24</v>
      </c>
      <c r="C15" s="2">
        <v>69</v>
      </c>
      <c r="D15" s="2">
        <v>6105</v>
      </c>
      <c r="E15" s="2">
        <v>1.1302211E-2</v>
      </c>
      <c r="F15" s="2">
        <v>0.51526229500913001</v>
      </c>
      <c r="G15" s="2">
        <v>1</v>
      </c>
      <c r="H15" s="2">
        <v>47</v>
      </c>
      <c r="I15" s="2">
        <v>6543</v>
      </c>
      <c r="J15" s="2">
        <v>7.1832490000000001E-3</v>
      </c>
      <c r="K15" s="2">
        <v>0.37518774471261201</v>
      </c>
      <c r="L15" s="2">
        <v>1</v>
      </c>
      <c r="M15" s="2">
        <v>50</v>
      </c>
      <c r="N15" s="2">
        <v>6954</v>
      </c>
      <c r="O15" s="2">
        <v>7.1901059999999999E-3</v>
      </c>
      <c r="P15" s="2">
        <v>0.33545741592428502</v>
      </c>
      <c r="Q15" s="2">
        <v>1</v>
      </c>
    </row>
    <row r="16" spans="1:17" x14ac:dyDescent="0.25">
      <c r="A16" s="2" t="s">
        <v>41</v>
      </c>
      <c r="B16" s="2" t="s">
        <v>41</v>
      </c>
      <c r="C16" s="2">
        <v>176</v>
      </c>
      <c r="D16" s="2">
        <v>6648</v>
      </c>
      <c r="E16" s="2">
        <v>2.6474128E-2</v>
      </c>
      <c r="F16" s="2">
        <v>1.2069425494458601</v>
      </c>
      <c r="G16" s="2">
        <v>0</v>
      </c>
      <c r="H16" s="2">
        <v>221</v>
      </c>
      <c r="I16" s="2">
        <v>7945</v>
      </c>
      <c r="J16" s="2">
        <v>2.7816237000000001E-2</v>
      </c>
      <c r="K16" s="2">
        <v>1.4528677327307999</v>
      </c>
      <c r="L16" s="2">
        <v>0</v>
      </c>
      <c r="M16" s="2">
        <v>281</v>
      </c>
      <c r="N16" s="2">
        <v>6769</v>
      </c>
      <c r="O16" s="2">
        <v>4.1512779E-2</v>
      </c>
      <c r="P16" s="2">
        <v>1.9367960247151199</v>
      </c>
      <c r="Q16" s="2">
        <v>0</v>
      </c>
    </row>
    <row r="17" spans="1:17" x14ac:dyDescent="0.25">
      <c r="A17" s="2" t="s">
        <v>41</v>
      </c>
      <c r="B17" s="2" t="s">
        <v>42</v>
      </c>
      <c r="C17" s="2">
        <v>377</v>
      </c>
      <c r="D17" s="2">
        <v>18563</v>
      </c>
      <c r="E17" s="2">
        <v>2.0309217000000001E-2</v>
      </c>
      <c r="F17" s="2">
        <v>0.92588729899713995</v>
      </c>
      <c r="G17" s="2">
        <v>0</v>
      </c>
      <c r="H17" s="2">
        <v>277</v>
      </c>
      <c r="I17" s="2">
        <v>18066</v>
      </c>
      <c r="J17" s="2">
        <v>1.5332669E-2</v>
      </c>
      <c r="K17" s="2">
        <v>0.80083946991330801</v>
      </c>
      <c r="L17" s="2">
        <v>0</v>
      </c>
      <c r="M17" s="2">
        <v>282</v>
      </c>
      <c r="N17" s="2">
        <v>19498</v>
      </c>
      <c r="O17" s="2">
        <v>1.4463022000000001E-2</v>
      </c>
      <c r="P17" s="2">
        <v>0.67477832129979398</v>
      </c>
      <c r="Q17" s="2">
        <v>1</v>
      </c>
    </row>
    <row r="18" spans="1:17" x14ac:dyDescent="0.25">
      <c r="A18" s="2" t="s">
        <v>23</v>
      </c>
      <c r="B18" s="2" t="s">
        <v>23</v>
      </c>
      <c r="C18" s="2">
        <v>3</v>
      </c>
      <c r="D18" s="2">
        <v>193</v>
      </c>
      <c r="E18" s="2">
        <v>1.5544041E-2</v>
      </c>
      <c r="F18" s="2">
        <v>0.70864526042593901</v>
      </c>
      <c r="G18" s="2">
        <v>1</v>
      </c>
      <c r="H18" s="2">
        <v>1</v>
      </c>
      <c r="I18" s="2">
        <v>221</v>
      </c>
      <c r="J18" s="2">
        <v>4.524887E-3</v>
      </c>
      <c r="K18" s="2">
        <v>0.23633902124334399</v>
      </c>
      <c r="L18" s="2">
        <v>1</v>
      </c>
      <c r="M18" s="2">
        <v>2</v>
      </c>
      <c r="N18" s="2">
        <v>206</v>
      </c>
      <c r="O18" s="2">
        <v>9.7087379999999997E-3</v>
      </c>
      <c r="P18" s="2">
        <v>0.45296521754125801</v>
      </c>
      <c r="Q18" s="2">
        <v>1</v>
      </c>
    </row>
    <row r="19" spans="1:17" x14ac:dyDescent="0.25">
      <c r="A19" s="2" t="s">
        <v>23</v>
      </c>
      <c r="B19" s="2" t="s">
        <v>46</v>
      </c>
      <c r="C19" s="2">
        <v>550</v>
      </c>
      <c r="D19" s="2">
        <v>25018</v>
      </c>
      <c r="E19" s="2">
        <v>2.1984171E-2</v>
      </c>
      <c r="F19" s="2">
        <v>1.0022476402885001</v>
      </c>
      <c r="G19" s="2">
        <v>0</v>
      </c>
      <c r="H19" s="2">
        <v>497</v>
      </c>
      <c r="I19" s="2">
        <v>25790</v>
      </c>
      <c r="J19" s="2">
        <v>1.9271034999999999E-2</v>
      </c>
      <c r="K19" s="2">
        <v>1.00654397348993</v>
      </c>
      <c r="L19" s="2">
        <v>0</v>
      </c>
      <c r="M19" s="2">
        <v>561</v>
      </c>
      <c r="N19" s="2">
        <v>26061</v>
      </c>
      <c r="O19" s="2">
        <v>2.1526419000000001E-2</v>
      </c>
      <c r="P19" s="2">
        <v>1.0043240537656499</v>
      </c>
      <c r="Q19" s="2">
        <v>0</v>
      </c>
    </row>
    <row r="20" spans="1:17" x14ac:dyDescent="0.25">
      <c r="A20" s="2" t="s">
        <v>17</v>
      </c>
      <c r="B20" s="2" t="s">
        <v>44</v>
      </c>
      <c r="C20" s="2">
        <v>323</v>
      </c>
      <c r="D20" s="2">
        <v>10882</v>
      </c>
      <c r="E20" s="2">
        <v>2.9682044000000001E-2</v>
      </c>
      <c r="F20" s="2">
        <v>1.3493253121683799</v>
      </c>
      <c r="G20" s="2">
        <v>0</v>
      </c>
      <c r="H20" s="2">
        <v>309</v>
      </c>
      <c r="I20" s="2">
        <v>11009</v>
      </c>
      <c r="J20" s="2">
        <v>2.8067944000000001E-2</v>
      </c>
      <c r="K20" s="2">
        <v>1.46190028530873</v>
      </c>
      <c r="L20" s="2">
        <v>0</v>
      </c>
      <c r="M20" s="2">
        <v>335</v>
      </c>
      <c r="N20" s="2">
        <v>11306</v>
      </c>
      <c r="O20" s="2">
        <v>2.9630284999999999E-2</v>
      </c>
      <c r="P20" s="2">
        <v>1.3794660657397799</v>
      </c>
      <c r="Q20" s="2">
        <v>0</v>
      </c>
    </row>
    <row r="21" spans="1:17" x14ac:dyDescent="0.25">
      <c r="A21" s="2" t="s">
        <v>17</v>
      </c>
      <c r="B21" s="2" t="s">
        <v>18</v>
      </c>
      <c r="C21" s="2">
        <v>230</v>
      </c>
      <c r="D21" s="2">
        <v>14257</v>
      </c>
      <c r="E21" s="2">
        <v>1.6132425999999998E-2</v>
      </c>
      <c r="F21" s="2">
        <v>0.73336900841577701</v>
      </c>
      <c r="G21" s="2">
        <v>1</v>
      </c>
      <c r="H21" s="2">
        <v>189</v>
      </c>
      <c r="I21" s="2">
        <v>14929</v>
      </c>
      <c r="J21" s="2">
        <v>1.2659923999999999E-2</v>
      </c>
      <c r="K21" s="2">
        <v>0.65938373360815505</v>
      </c>
      <c r="L21" s="2">
        <v>1</v>
      </c>
      <c r="M21" s="2">
        <v>228</v>
      </c>
      <c r="N21" s="2">
        <v>14905</v>
      </c>
      <c r="O21" s="2">
        <v>1.5296880000000001E-2</v>
      </c>
      <c r="P21" s="2">
        <v>0.71216079575618996</v>
      </c>
      <c r="Q21" s="2">
        <v>1</v>
      </c>
    </row>
    <row r="22" spans="1:17" x14ac:dyDescent="0.25">
      <c r="A22" s="2" t="s">
        <v>40</v>
      </c>
      <c r="B22" s="2" t="s">
        <v>40</v>
      </c>
      <c r="C22" s="2">
        <v>5</v>
      </c>
      <c r="D22" s="2">
        <v>228</v>
      </c>
      <c r="E22" s="2">
        <v>2.1929825E-2</v>
      </c>
      <c r="F22" s="2">
        <v>0.99976999460676996</v>
      </c>
      <c r="G22" s="2">
        <v>0</v>
      </c>
      <c r="H22" s="2">
        <v>4</v>
      </c>
      <c r="I22" s="2">
        <v>315</v>
      </c>
      <c r="J22" s="2">
        <v>1.2698413E-2</v>
      </c>
      <c r="K22" s="2">
        <v>0.663249824695608</v>
      </c>
      <c r="L22" s="2">
        <v>1</v>
      </c>
      <c r="M22" s="2">
        <v>8</v>
      </c>
      <c r="N22" s="2">
        <v>378</v>
      </c>
      <c r="O22" s="2">
        <v>2.1164021000000002E-2</v>
      </c>
      <c r="P22" s="2">
        <v>0.98741624141268902</v>
      </c>
      <c r="Q22" s="2">
        <v>0</v>
      </c>
    </row>
    <row r="23" spans="1:17" x14ac:dyDescent="0.25">
      <c r="A23" s="2" t="s">
        <v>40</v>
      </c>
      <c r="B23" s="2" t="s">
        <v>47</v>
      </c>
      <c r="C23" s="2">
        <v>548</v>
      </c>
      <c r="D23" s="2">
        <v>24983</v>
      </c>
      <c r="E23" s="2">
        <v>2.1934915999999999E-2</v>
      </c>
      <c r="F23" s="2">
        <v>1.0000020990765599</v>
      </c>
      <c r="G23" s="2">
        <v>0</v>
      </c>
      <c r="H23" s="2">
        <v>494</v>
      </c>
      <c r="I23" s="2">
        <v>25696</v>
      </c>
      <c r="J23" s="2">
        <v>1.9224781999999999E-2</v>
      </c>
      <c r="K23" s="2">
        <v>1.00412812520318</v>
      </c>
      <c r="L23" s="2">
        <v>0</v>
      </c>
      <c r="M23" s="2">
        <v>555</v>
      </c>
      <c r="N23" s="2">
        <v>25889</v>
      </c>
      <c r="O23" s="2">
        <v>2.1437675999999999E-2</v>
      </c>
      <c r="P23" s="2">
        <v>1.0001837328883301</v>
      </c>
      <c r="Q23" s="2">
        <v>0</v>
      </c>
    </row>
    <row r="24" spans="1:17" x14ac:dyDescent="0.25">
      <c r="A24" s="2" t="s">
        <v>29</v>
      </c>
      <c r="B24" s="2" t="s">
        <v>29</v>
      </c>
      <c r="C24" s="2">
        <v>553</v>
      </c>
      <c r="D24" s="2">
        <v>25211</v>
      </c>
      <c r="E24" s="2">
        <v>2.1934869999999999E-2</v>
      </c>
      <c r="F24" s="2">
        <v>1</v>
      </c>
      <c r="G24" s="2">
        <v>0</v>
      </c>
      <c r="H24" s="2">
        <v>498</v>
      </c>
      <c r="I24" s="2">
        <v>26011</v>
      </c>
      <c r="J24" s="2">
        <v>1.9145746000000002E-2</v>
      </c>
      <c r="K24" s="2">
        <v>1</v>
      </c>
      <c r="L24" s="2">
        <v>0</v>
      </c>
      <c r="M24" s="2">
        <v>563</v>
      </c>
      <c r="N24" s="2">
        <v>26267</v>
      </c>
      <c r="O24" s="2">
        <v>2.1433738000000001E-2</v>
      </c>
      <c r="P24" s="2">
        <v>1</v>
      </c>
      <c r="Q24" s="2">
        <v>0</v>
      </c>
    </row>
    <row r="25" spans="1:17" x14ac:dyDescent="0.25">
      <c r="A25" s="2" t="s">
        <v>21</v>
      </c>
      <c r="B25" s="2" t="s">
        <v>45</v>
      </c>
      <c r="C25" s="2">
        <v>542</v>
      </c>
      <c r="D25" s="2">
        <v>24558</v>
      </c>
      <c r="E25" s="2">
        <v>2.2070201000000001E-2</v>
      </c>
      <c r="F25" s="2">
        <v>1.00616969503645</v>
      </c>
      <c r="G25" s="2">
        <v>0</v>
      </c>
      <c r="H25" s="2">
        <v>485</v>
      </c>
      <c r="I25" s="2">
        <v>25204</v>
      </c>
      <c r="J25" s="2">
        <v>1.9242977000000001E-2</v>
      </c>
      <c r="K25" s="2">
        <v>1.0050784792877301</v>
      </c>
      <c r="L25" s="2">
        <v>0</v>
      </c>
      <c r="M25" s="2">
        <v>552</v>
      </c>
      <c r="N25" s="2">
        <v>25415</v>
      </c>
      <c r="O25" s="2">
        <v>2.1719457000000001E-2</v>
      </c>
      <c r="P25" s="2">
        <v>1.0133303328162799</v>
      </c>
      <c r="Q25" s="2">
        <v>0</v>
      </c>
    </row>
    <row r="26" spans="1:17" x14ac:dyDescent="0.25">
      <c r="A26" s="2" t="s">
        <v>21</v>
      </c>
      <c r="B26" s="2" t="s">
        <v>21</v>
      </c>
      <c r="C26" s="2">
        <v>11</v>
      </c>
      <c r="D26" s="2">
        <v>653</v>
      </c>
      <c r="E26" s="2">
        <v>1.6845328999999999E-2</v>
      </c>
      <c r="F26" s="2">
        <v>0.76797033582657903</v>
      </c>
      <c r="G26" s="2">
        <v>1</v>
      </c>
      <c r="H26" s="2">
        <v>13</v>
      </c>
      <c r="I26" s="2">
        <v>807</v>
      </c>
      <c r="J26" s="2">
        <v>1.6109045999999998E-2</v>
      </c>
      <c r="K26" s="2">
        <v>0.84139034452556205</v>
      </c>
      <c r="L26" s="2">
        <v>0</v>
      </c>
      <c r="M26" s="2">
        <v>11</v>
      </c>
      <c r="N26" s="2">
        <v>852</v>
      </c>
      <c r="O26" s="2">
        <v>1.2910797999999999E-2</v>
      </c>
      <c r="P26" s="2">
        <v>0.60235867543925503</v>
      </c>
      <c r="Q26" s="2">
        <v>1</v>
      </c>
    </row>
  </sheetData>
  <autoFilter ref="A2:Q26"/>
  <mergeCells count="3">
    <mergeCell ref="C1:G1"/>
    <mergeCell ref="H1:L1"/>
    <mergeCell ref="M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2.75" x14ac:dyDescent="0.2"/>
  <cols>
    <col min="1" max="1" width="9.140625" style="65"/>
    <col min="2" max="2" width="35.7109375" style="65" bestFit="1" customWidth="1"/>
    <col min="3" max="5" width="5.85546875" style="67" customWidth="1"/>
    <col min="6" max="6" width="8.140625" style="67" customWidth="1"/>
    <col min="7" max="7" width="8.42578125" style="67" customWidth="1"/>
    <col min="8" max="16" width="5" style="67" hidden="1" customWidth="1"/>
    <col min="17" max="18" width="4.5703125" style="67" customWidth="1"/>
    <col min="19" max="19" width="5.5703125" style="67" customWidth="1"/>
    <col min="20" max="21" width="4.5703125" style="67" customWidth="1"/>
    <col min="22" max="22" width="5.5703125" style="67" customWidth="1"/>
    <col min="23" max="24" width="4.5703125" style="67" customWidth="1"/>
    <col min="25" max="25" width="5.5703125" style="67" customWidth="1"/>
    <col min="26" max="27" width="4.5703125" style="67" customWidth="1"/>
    <col min="28" max="28" width="5.5703125" style="67" customWidth="1"/>
    <col min="29" max="30" width="4.5703125" style="67" customWidth="1"/>
    <col min="31" max="31" width="5.5703125" style="67" customWidth="1"/>
    <col min="32" max="33" width="4.5703125" style="67" customWidth="1"/>
    <col min="34" max="34" width="5.5703125" style="67" customWidth="1"/>
    <col min="35" max="36" width="4.5703125" style="67" customWidth="1"/>
    <col min="37" max="37" width="5.5703125" style="67" customWidth="1"/>
    <col min="38" max="39" width="4.5703125" style="67" customWidth="1"/>
    <col min="40" max="40" width="5.5703125" style="67" customWidth="1"/>
    <col min="41" max="41" width="25.85546875" style="67" bestFit="1" customWidth="1"/>
    <col min="42" max="42" width="29" style="67" bestFit="1" customWidth="1"/>
    <col min="43" max="43" width="16.28515625" style="67" customWidth="1"/>
    <col min="44" max="16384" width="9.140625" style="67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81"/>
      <c r="G1" s="81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66"/>
      <c r="AP1" s="66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80" t="s">
        <v>97</v>
      </c>
      <c r="I2" s="80" t="s">
        <v>98</v>
      </c>
      <c r="J2" s="80" t="s">
        <v>99</v>
      </c>
      <c r="K2" s="80" t="s">
        <v>100</v>
      </c>
      <c r="L2" s="80" t="s">
        <v>101</v>
      </c>
      <c r="M2" s="80" t="s">
        <v>102</v>
      </c>
      <c r="N2" s="80" t="s">
        <v>103</v>
      </c>
      <c r="O2" s="80" t="s">
        <v>104</v>
      </c>
      <c r="P2" s="80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81" t="s">
        <v>15</v>
      </c>
      <c r="AP2" s="81" t="s">
        <v>16</v>
      </c>
    </row>
    <row r="3" spans="1:42" ht="14.25" thickTop="1" thickBot="1" x14ac:dyDescent="0.25">
      <c r="A3" s="55" t="s">
        <v>37</v>
      </c>
      <c r="B3" s="55" t="s">
        <v>37</v>
      </c>
      <c r="C3" s="41">
        <v>1.2016509470585099</v>
      </c>
      <c r="D3" s="56">
        <v>0.74386252045826495</v>
      </c>
      <c r="E3" s="41">
        <v>0.83828664952495602</v>
      </c>
      <c r="F3" s="63"/>
      <c r="G3" s="63"/>
      <c r="H3" s="54">
        <v>0.81</v>
      </c>
      <c r="I3" s="54">
        <v>0.81</v>
      </c>
      <c r="J3" s="54">
        <v>0.81</v>
      </c>
      <c r="K3" s="54">
        <v>0.81</v>
      </c>
      <c r="L3" s="54">
        <v>0.81</v>
      </c>
      <c r="M3" s="54">
        <v>0.81</v>
      </c>
      <c r="N3" s="54">
        <v>0.81</v>
      </c>
      <c r="O3" s="54">
        <v>0.81</v>
      </c>
      <c r="P3" s="54">
        <v>0.81</v>
      </c>
      <c r="Q3" s="37">
        <v>0.81</v>
      </c>
      <c r="R3" s="45">
        <v>0.81</v>
      </c>
      <c r="S3" s="36">
        <v>1</v>
      </c>
      <c r="T3" s="37">
        <v>0.81</v>
      </c>
      <c r="U3" s="45">
        <v>0.81</v>
      </c>
      <c r="V3" s="36">
        <v>1</v>
      </c>
      <c r="W3" s="37">
        <v>0.81</v>
      </c>
      <c r="X3" s="45">
        <v>0.81</v>
      </c>
      <c r="Y3" s="36">
        <v>1</v>
      </c>
      <c r="Z3" s="37">
        <v>0.81</v>
      </c>
      <c r="AA3" s="45">
        <v>0.81</v>
      </c>
      <c r="AB3" s="36">
        <v>1</v>
      </c>
      <c r="AC3" s="37">
        <v>0.81</v>
      </c>
      <c r="AD3" s="45">
        <v>0.81</v>
      </c>
      <c r="AE3" s="36">
        <v>1</v>
      </c>
      <c r="AF3" s="37">
        <v>0.81</v>
      </c>
      <c r="AG3" s="45">
        <v>0.81</v>
      </c>
      <c r="AH3" s="36">
        <v>1</v>
      </c>
      <c r="AI3" s="37">
        <v>0.81</v>
      </c>
      <c r="AJ3" s="45">
        <v>0.81</v>
      </c>
      <c r="AK3" s="36">
        <v>1</v>
      </c>
      <c r="AL3" s="37">
        <v>0.81</v>
      </c>
      <c r="AM3" s="45">
        <v>0.81</v>
      </c>
      <c r="AN3" s="36">
        <v>1</v>
      </c>
      <c r="AO3" s="68" t="s">
        <v>94</v>
      </c>
      <c r="AP3" s="68" t="s">
        <v>95</v>
      </c>
    </row>
    <row r="4" spans="1:42" ht="14.25" thickTop="1" thickBot="1" x14ac:dyDescent="0.25">
      <c r="A4" s="55" t="s">
        <v>37</v>
      </c>
      <c r="B4" s="55" t="s">
        <v>48</v>
      </c>
      <c r="C4" s="41">
        <v>0.98784564184149604</v>
      </c>
      <c r="D4" s="41">
        <v>1.01462480142043</v>
      </c>
      <c r="E4" s="41">
        <v>1.00934375845812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8" t="s">
        <v>94</v>
      </c>
      <c r="AP4" s="68" t="s">
        <v>95</v>
      </c>
    </row>
    <row r="5" spans="1:42" s="103" customFormat="1" ht="14.25" thickTop="1" thickBot="1" x14ac:dyDescent="0.25">
      <c r="A5" s="90"/>
      <c r="B5" s="90"/>
      <c r="C5" s="87"/>
      <c r="D5" s="87"/>
      <c r="E5" s="87"/>
      <c r="F5" s="99"/>
      <c r="G5" s="99"/>
      <c r="H5" s="89"/>
      <c r="I5" s="89"/>
      <c r="J5" s="89"/>
      <c r="K5" s="89"/>
      <c r="L5" s="89"/>
      <c r="M5" s="89"/>
      <c r="N5" s="89"/>
      <c r="O5" s="89"/>
      <c r="P5" s="89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102"/>
      <c r="AP5" s="102"/>
    </row>
    <row r="6" spans="1:42" ht="14.25" thickTop="1" thickBot="1" x14ac:dyDescent="0.25">
      <c r="A6" s="55" t="s">
        <v>25</v>
      </c>
      <c r="B6" s="55" t="s">
        <v>25</v>
      </c>
      <c r="C6" s="41">
        <v>1.1779195606917201</v>
      </c>
      <c r="D6" s="41">
        <v>1.2427149512918301</v>
      </c>
      <c r="E6" s="41">
        <v>1.25812991428799</v>
      </c>
      <c r="F6" s="63"/>
      <c r="G6" s="63"/>
      <c r="H6" s="54">
        <v>0.81</v>
      </c>
      <c r="I6" s="54">
        <v>0.81</v>
      </c>
      <c r="J6" s="54">
        <v>0.81</v>
      </c>
      <c r="K6" s="54">
        <v>0.81</v>
      </c>
      <c r="L6" s="54">
        <v>0.81</v>
      </c>
      <c r="M6" s="54">
        <v>0.81</v>
      </c>
      <c r="N6" s="54">
        <v>0.81</v>
      </c>
      <c r="O6" s="54">
        <v>0.81</v>
      </c>
      <c r="P6" s="54">
        <v>0.81</v>
      </c>
      <c r="Q6" s="37">
        <v>0.81</v>
      </c>
      <c r="R6" s="45">
        <v>0.81</v>
      </c>
      <c r="S6" s="36">
        <v>1</v>
      </c>
      <c r="T6" s="37">
        <v>0.81</v>
      </c>
      <c r="U6" s="45">
        <v>0.81</v>
      </c>
      <c r="V6" s="36">
        <v>1</v>
      </c>
      <c r="W6" s="37">
        <v>0.81</v>
      </c>
      <c r="X6" s="45">
        <v>0.81</v>
      </c>
      <c r="Y6" s="36">
        <v>1</v>
      </c>
      <c r="Z6" s="37">
        <v>0.81</v>
      </c>
      <c r="AA6" s="45">
        <v>0.81</v>
      </c>
      <c r="AB6" s="36">
        <v>1</v>
      </c>
      <c r="AC6" s="37">
        <v>0.81</v>
      </c>
      <c r="AD6" s="45">
        <v>0.81</v>
      </c>
      <c r="AE6" s="36">
        <v>1</v>
      </c>
      <c r="AF6" s="37">
        <v>0.81</v>
      </c>
      <c r="AG6" s="45">
        <v>0.81</v>
      </c>
      <c r="AH6" s="36">
        <v>1</v>
      </c>
      <c r="AI6" s="37">
        <v>0.81</v>
      </c>
      <c r="AJ6" s="45">
        <v>0.81</v>
      </c>
      <c r="AK6" s="36">
        <v>1</v>
      </c>
      <c r="AL6" s="37">
        <v>0.81</v>
      </c>
      <c r="AM6" s="45">
        <v>0.81</v>
      </c>
      <c r="AN6" s="36">
        <v>1</v>
      </c>
      <c r="AO6" s="68" t="s">
        <v>94</v>
      </c>
      <c r="AP6" s="68" t="s">
        <v>95</v>
      </c>
    </row>
    <row r="7" spans="1:42" ht="14.25" thickTop="1" thickBot="1" x14ac:dyDescent="0.25">
      <c r="A7" s="55" t="s">
        <v>25</v>
      </c>
      <c r="B7" s="55" t="s">
        <v>26</v>
      </c>
      <c r="C7" s="56">
        <v>0.52347759001593597</v>
      </c>
      <c r="D7" s="56">
        <v>0.44504164245593603</v>
      </c>
      <c r="E7" s="56">
        <v>0.401811353550174</v>
      </c>
      <c r="F7" s="56">
        <f>AVERAGE(C7:E7)</f>
        <v>0.45677686200734868</v>
      </c>
      <c r="G7" s="57">
        <f>(81%-F7)/9</f>
        <v>3.9247015332516816E-2</v>
      </c>
      <c r="H7" s="45">
        <f>F7+G7</f>
        <v>0.49602387733986553</v>
      </c>
      <c r="I7" s="46">
        <f>H7+G7</f>
        <v>0.53527089267238237</v>
      </c>
      <c r="J7" s="46">
        <f>I7+G7</f>
        <v>0.57451790800489921</v>
      </c>
      <c r="K7" s="46">
        <f>J7+G7</f>
        <v>0.61376492333741606</v>
      </c>
      <c r="L7" s="46">
        <f>K7+G7</f>
        <v>0.6530119386699329</v>
      </c>
      <c r="M7" s="46">
        <f>L7+G7</f>
        <v>0.69225895400244974</v>
      </c>
      <c r="N7" s="46">
        <f>M7+G7</f>
        <v>0.73150596933496659</v>
      </c>
      <c r="O7" s="46">
        <f>N7+G7</f>
        <v>0.77075298466748343</v>
      </c>
      <c r="P7" s="46">
        <f>O7+G7</f>
        <v>0.81000000000000028</v>
      </c>
      <c r="Q7" s="34">
        <f>R7*0.9</f>
        <v>0.48174380340514417</v>
      </c>
      <c r="R7" s="35">
        <f>I7</f>
        <v>0.53527089267238237</v>
      </c>
      <c r="S7" s="36">
        <f>MIN(100%,R7*1.3)</f>
        <v>0.69585216047409715</v>
      </c>
      <c r="T7" s="34">
        <f>U7*0.9</f>
        <v>0.51706611720440931</v>
      </c>
      <c r="U7" s="35">
        <f>J7</f>
        <v>0.57451790800489921</v>
      </c>
      <c r="V7" s="36">
        <f>MIN(100%,U7*1.3)</f>
        <v>0.74687328040636902</v>
      </c>
      <c r="W7" s="34">
        <f>X7*0.9</f>
        <v>0.55238843100367452</v>
      </c>
      <c r="X7" s="35">
        <f>K7</f>
        <v>0.61376492333741606</v>
      </c>
      <c r="Y7" s="36">
        <f>MIN(100%,X7*1.3)</f>
        <v>0.7978944003386409</v>
      </c>
      <c r="Z7" s="34">
        <f>AA7*0.9</f>
        <v>0.58771074480293961</v>
      </c>
      <c r="AA7" s="35">
        <f>L7</f>
        <v>0.6530119386699329</v>
      </c>
      <c r="AB7" s="36">
        <f>MIN(100%,AA7*1.3)</f>
        <v>0.84891552027091277</v>
      </c>
      <c r="AC7" s="34">
        <f>AD7*0.9</f>
        <v>0.62303305860220481</v>
      </c>
      <c r="AD7" s="35">
        <f>M7</f>
        <v>0.69225895400244974</v>
      </c>
      <c r="AE7" s="36">
        <f>MIN(100%,AD7*1.3)</f>
        <v>0.89993664020318465</v>
      </c>
      <c r="AF7" s="34">
        <f>AG7*0.9</f>
        <v>0.65835537240146991</v>
      </c>
      <c r="AG7" s="35">
        <f>N7</f>
        <v>0.73150596933496659</v>
      </c>
      <c r="AH7" s="36">
        <f>MIN(100%,AG7*1.3)</f>
        <v>0.95095776013545663</v>
      </c>
      <c r="AI7" s="34">
        <f>AJ7*0.9</f>
        <v>0.69367768620073511</v>
      </c>
      <c r="AJ7" s="35">
        <f>O7</f>
        <v>0.77075298466748343</v>
      </c>
      <c r="AK7" s="36">
        <f>MIN(100%,AJ7*1.3)</f>
        <v>1</v>
      </c>
      <c r="AL7" s="34">
        <f>AM7*0.9</f>
        <v>0.72900000000000031</v>
      </c>
      <c r="AM7" s="35">
        <f>P7</f>
        <v>0.81000000000000028</v>
      </c>
      <c r="AN7" s="36">
        <f>MIN(100%,AM7*1.3)</f>
        <v>1</v>
      </c>
      <c r="AO7" s="55" t="s">
        <v>31</v>
      </c>
      <c r="AP7" s="58" t="s">
        <v>110</v>
      </c>
    </row>
    <row r="8" spans="1:42" s="103" customFormat="1" ht="14.25" thickTop="1" thickBot="1" x14ac:dyDescent="0.25">
      <c r="A8" s="90"/>
      <c r="B8" s="90"/>
      <c r="C8" s="92"/>
      <c r="D8" s="92"/>
      <c r="E8" s="92"/>
      <c r="F8" s="92"/>
      <c r="G8" s="93"/>
      <c r="H8" s="87"/>
      <c r="I8" s="94"/>
      <c r="J8" s="94"/>
      <c r="K8" s="94"/>
      <c r="L8" s="94"/>
      <c r="M8" s="94"/>
      <c r="N8" s="94"/>
      <c r="O8" s="94"/>
      <c r="P8" s="94"/>
      <c r="Q8" s="95"/>
      <c r="R8" s="96"/>
      <c r="S8" s="87"/>
      <c r="T8" s="95"/>
      <c r="U8" s="96"/>
      <c r="V8" s="87"/>
      <c r="W8" s="95"/>
      <c r="X8" s="96"/>
      <c r="Y8" s="87"/>
      <c r="Z8" s="95"/>
      <c r="AA8" s="96"/>
      <c r="AB8" s="87"/>
      <c r="AC8" s="95"/>
      <c r="AD8" s="96"/>
      <c r="AE8" s="87"/>
      <c r="AF8" s="95"/>
      <c r="AG8" s="96"/>
      <c r="AH8" s="87"/>
      <c r="AI8" s="95"/>
      <c r="AJ8" s="96"/>
      <c r="AK8" s="87"/>
      <c r="AL8" s="95"/>
      <c r="AM8" s="96"/>
      <c r="AN8" s="87"/>
      <c r="AO8" s="90"/>
      <c r="AP8" s="98"/>
    </row>
    <row r="9" spans="1:42" ht="14.25" thickTop="1" thickBot="1" x14ac:dyDescent="0.25">
      <c r="A9" s="55" t="s">
        <v>19</v>
      </c>
      <c r="B9" s="55" t="s">
        <v>61</v>
      </c>
      <c r="C9" s="56">
        <v>0.63733396584440205</v>
      </c>
      <c r="D9" s="56">
        <v>0</v>
      </c>
      <c r="E9" s="41">
        <v>0.81501837793274001</v>
      </c>
      <c r="F9" s="63"/>
      <c r="G9" s="63"/>
      <c r="H9" s="54">
        <v>0.81</v>
      </c>
      <c r="I9" s="54">
        <v>0.81</v>
      </c>
      <c r="J9" s="54">
        <v>0.81</v>
      </c>
      <c r="K9" s="54">
        <v>0.81</v>
      </c>
      <c r="L9" s="54">
        <v>0.81</v>
      </c>
      <c r="M9" s="54">
        <v>0.81</v>
      </c>
      <c r="N9" s="54">
        <v>0.81</v>
      </c>
      <c r="O9" s="54">
        <v>0.81</v>
      </c>
      <c r="P9" s="54">
        <v>0.81</v>
      </c>
      <c r="Q9" s="37">
        <v>0.81</v>
      </c>
      <c r="R9" s="45">
        <v>0.81</v>
      </c>
      <c r="S9" s="36">
        <v>1</v>
      </c>
      <c r="T9" s="37">
        <v>0.81</v>
      </c>
      <c r="U9" s="45">
        <v>0.81</v>
      </c>
      <c r="V9" s="36">
        <v>1</v>
      </c>
      <c r="W9" s="37">
        <v>0.81</v>
      </c>
      <c r="X9" s="45">
        <v>0.81</v>
      </c>
      <c r="Y9" s="36">
        <v>1</v>
      </c>
      <c r="Z9" s="37">
        <v>0.81</v>
      </c>
      <c r="AA9" s="45">
        <v>0.81</v>
      </c>
      <c r="AB9" s="36">
        <v>1</v>
      </c>
      <c r="AC9" s="37">
        <v>0.81</v>
      </c>
      <c r="AD9" s="45">
        <v>0.81</v>
      </c>
      <c r="AE9" s="36">
        <v>1</v>
      </c>
      <c r="AF9" s="37">
        <v>0.81</v>
      </c>
      <c r="AG9" s="45">
        <v>0.81</v>
      </c>
      <c r="AH9" s="36">
        <v>1</v>
      </c>
      <c r="AI9" s="37">
        <v>0.81</v>
      </c>
      <c r="AJ9" s="45">
        <v>0.81</v>
      </c>
      <c r="AK9" s="36">
        <v>1</v>
      </c>
      <c r="AL9" s="37">
        <v>0.81</v>
      </c>
      <c r="AM9" s="45">
        <v>0.81</v>
      </c>
      <c r="AN9" s="36">
        <v>1</v>
      </c>
      <c r="AO9" s="68" t="s">
        <v>94</v>
      </c>
      <c r="AP9" s="68" t="s">
        <v>95</v>
      </c>
    </row>
    <row r="10" spans="1:42" ht="14.25" thickTop="1" thickBot="1" x14ac:dyDescent="0.25">
      <c r="A10" s="55" t="s">
        <v>19</v>
      </c>
      <c r="B10" s="55" t="s">
        <v>22</v>
      </c>
      <c r="C10" s="41">
        <v>0.86418164860257896</v>
      </c>
      <c r="D10" s="41">
        <v>0.92782152230971104</v>
      </c>
      <c r="E10" s="56">
        <v>0.724631001432681</v>
      </c>
      <c r="F10" s="63"/>
      <c r="G10" s="6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68" t="s">
        <v>94</v>
      </c>
      <c r="AP10" s="68" t="s">
        <v>95</v>
      </c>
    </row>
    <row r="11" spans="1:42" ht="14.25" thickTop="1" thickBot="1" x14ac:dyDescent="0.25">
      <c r="A11" s="55" t="s">
        <v>19</v>
      </c>
      <c r="B11" s="55" t="s">
        <v>62</v>
      </c>
      <c r="C11" s="56">
        <v>0.17138392358841101</v>
      </c>
      <c r="D11" s="56">
        <v>0.375744047619048</v>
      </c>
      <c r="E11" s="56">
        <v>0.34358617893242999</v>
      </c>
      <c r="F11" s="56">
        <f>AVERAGE(C11:E11)</f>
        <v>0.29690471671329632</v>
      </c>
      <c r="G11" s="57">
        <f>(81%-F11)/9</f>
        <v>5.7010587031855971E-2</v>
      </c>
      <c r="H11" s="45">
        <f>F11+G11</f>
        <v>0.35391530374515229</v>
      </c>
      <c r="I11" s="46">
        <f>H11+G11</f>
        <v>0.41092589077700825</v>
      </c>
      <c r="J11" s="46">
        <f>I11+G11</f>
        <v>0.46793647780886422</v>
      </c>
      <c r="K11" s="46">
        <f>J11+G11</f>
        <v>0.52494706484072018</v>
      </c>
      <c r="L11" s="46">
        <f>K11+G11</f>
        <v>0.5819576518725762</v>
      </c>
      <c r="M11" s="46">
        <f>L11+G11</f>
        <v>0.63896823890443222</v>
      </c>
      <c r="N11" s="46">
        <f>M11+G11</f>
        <v>0.69597882593628824</v>
      </c>
      <c r="O11" s="46">
        <f>N11+G11</f>
        <v>0.75298941296814426</v>
      </c>
      <c r="P11" s="46">
        <f>O11+G11</f>
        <v>0.81000000000000028</v>
      </c>
      <c r="Q11" s="34">
        <f>R11*0.9</f>
        <v>0.36983330169930745</v>
      </c>
      <c r="R11" s="35">
        <f>I11</f>
        <v>0.41092589077700825</v>
      </c>
      <c r="S11" s="36">
        <f>MIN(100%,R11*1.3)</f>
        <v>0.53420365801011072</v>
      </c>
      <c r="T11" s="34">
        <f>U11*0.9</f>
        <v>0.42114283002797781</v>
      </c>
      <c r="U11" s="35">
        <f>J11</f>
        <v>0.46793647780886422</v>
      </c>
      <c r="V11" s="36">
        <f>MIN(100%,U11*1.3)</f>
        <v>0.60831742115152354</v>
      </c>
      <c r="W11" s="34">
        <f>X11*0.9</f>
        <v>0.47245235835664817</v>
      </c>
      <c r="X11" s="35">
        <f>K11</f>
        <v>0.52494706484072018</v>
      </c>
      <c r="Y11" s="36">
        <f>MIN(100%,X11*1.3)</f>
        <v>0.68243118429293625</v>
      </c>
      <c r="Z11" s="34">
        <f>AA11*0.9</f>
        <v>0.52376188668531865</v>
      </c>
      <c r="AA11" s="35">
        <f>L11</f>
        <v>0.5819576518725762</v>
      </c>
      <c r="AB11" s="36">
        <f>MIN(100%,AA11*1.3)</f>
        <v>0.75654494743434908</v>
      </c>
      <c r="AC11" s="34">
        <f>AD11*0.9</f>
        <v>0.57507141501398906</v>
      </c>
      <c r="AD11" s="35">
        <f>M11</f>
        <v>0.63896823890443222</v>
      </c>
      <c r="AE11" s="36">
        <f>MIN(100%,AD11*1.3)</f>
        <v>0.8306587105757619</v>
      </c>
      <c r="AF11" s="34">
        <f>AG11*0.9</f>
        <v>0.62638094334265948</v>
      </c>
      <c r="AG11" s="35">
        <f>N11</f>
        <v>0.69597882593628824</v>
      </c>
      <c r="AH11" s="36">
        <f>MIN(100%,AG11*1.3)</f>
        <v>0.90477247371717473</v>
      </c>
      <c r="AI11" s="34">
        <f>AJ11*0.9</f>
        <v>0.6776904716713299</v>
      </c>
      <c r="AJ11" s="35">
        <f>O11</f>
        <v>0.75298941296814426</v>
      </c>
      <c r="AK11" s="36">
        <f>MIN(100%,AJ11*1.3)</f>
        <v>0.97888623685858756</v>
      </c>
      <c r="AL11" s="34">
        <f>AM11*0.9</f>
        <v>0.72900000000000031</v>
      </c>
      <c r="AM11" s="35">
        <f>P11</f>
        <v>0.81000000000000028</v>
      </c>
      <c r="AN11" s="36">
        <f>MIN(100%,AM11*1.3)</f>
        <v>1</v>
      </c>
      <c r="AO11" s="55" t="s">
        <v>31</v>
      </c>
      <c r="AP11" s="58" t="s">
        <v>110</v>
      </c>
    </row>
    <row r="12" spans="1:42" ht="14.25" thickTop="1" thickBot="1" x14ac:dyDescent="0.25">
      <c r="A12" s="55" t="s">
        <v>19</v>
      </c>
      <c r="B12" s="55" t="s">
        <v>43</v>
      </c>
      <c r="C12" s="41">
        <v>1.17661655232813</v>
      </c>
      <c r="D12" s="41">
        <v>1.1696878147029199</v>
      </c>
      <c r="E12" s="41">
        <v>0.89605713710218904</v>
      </c>
      <c r="F12" s="63"/>
      <c r="G12" s="6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68" t="s">
        <v>94</v>
      </c>
      <c r="AP12" s="68" t="s">
        <v>95</v>
      </c>
    </row>
    <row r="13" spans="1:42" ht="14.25" thickTop="1" thickBot="1" x14ac:dyDescent="0.25">
      <c r="A13" s="55" t="s">
        <v>19</v>
      </c>
      <c r="B13" s="55" t="s">
        <v>38</v>
      </c>
      <c r="C13" s="41">
        <v>1.1635681971973699</v>
      </c>
      <c r="D13" s="41">
        <v>1.22719855340919</v>
      </c>
      <c r="E13" s="41">
        <v>1.23493849362071</v>
      </c>
      <c r="F13" s="63"/>
      <c r="G13" s="63"/>
      <c r="H13" s="54">
        <v>0.81</v>
      </c>
      <c r="I13" s="54">
        <v>0.81</v>
      </c>
      <c r="J13" s="54">
        <v>0.81</v>
      </c>
      <c r="K13" s="54">
        <v>0.81</v>
      </c>
      <c r="L13" s="54">
        <v>0.81</v>
      </c>
      <c r="M13" s="54">
        <v>0.81</v>
      </c>
      <c r="N13" s="54">
        <v>0.81</v>
      </c>
      <c r="O13" s="54">
        <v>0.81</v>
      </c>
      <c r="P13" s="54">
        <v>0.81</v>
      </c>
      <c r="Q13" s="37">
        <v>0.81</v>
      </c>
      <c r="R13" s="45">
        <v>0.81</v>
      </c>
      <c r="S13" s="36">
        <v>1</v>
      </c>
      <c r="T13" s="37">
        <v>0.81</v>
      </c>
      <c r="U13" s="45">
        <v>0.81</v>
      </c>
      <c r="V13" s="36">
        <v>1</v>
      </c>
      <c r="W13" s="37">
        <v>0.81</v>
      </c>
      <c r="X13" s="45">
        <v>0.81</v>
      </c>
      <c r="Y13" s="36">
        <v>1</v>
      </c>
      <c r="Z13" s="37">
        <v>0.81</v>
      </c>
      <c r="AA13" s="45">
        <v>0.81</v>
      </c>
      <c r="AB13" s="36">
        <v>1</v>
      </c>
      <c r="AC13" s="37">
        <v>0.81</v>
      </c>
      <c r="AD13" s="45">
        <v>0.81</v>
      </c>
      <c r="AE13" s="36">
        <v>1</v>
      </c>
      <c r="AF13" s="37">
        <v>0.81</v>
      </c>
      <c r="AG13" s="45">
        <v>0.81</v>
      </c>
      <c r="AH13" s="36">
        <v>1</v>
      </c>
      <c r="AI13" s="37">
        <v>0.81</v>
      </c>
      <c r="AJ13" s="45">
        <v>0.81</v>
      </c>
      <c r="AK13" s="36">
        <v>1</v>
      </c>
      <c r="AL13" s="37">
        <v>0.81</v>
      </c>
      <c r="AM13" s="45">
        <v>0.81</v>
      </c>
      <c r="AN13" s="36">
        <v>1</v>
      </c>
      <c r="AO13" s="68" t="s">
        <v>94</v>
      </c>
      <c r="AP13" s="68" t="s">
        <v>95</v>
      </c>
    </row>
    <row r="14" spans="1:42" ht="14.25" thickTop="1" thickBot="1" x14ac:dyDescent="0.25">
      <c r="A14" s="55" t="s">
        <v>19</v>
      </c>
      <c r="B14" s="55" t="s">
        <v>63</v>
      </c>
      <c r="C14" s="41">
        <v>0.807710372555282</v>
      </c>
      <c r="D14" s="41">
        <v>1.17441860465116</v>
      </c>
      <c r="E14" s="41">
        <v>1.6802776147791401</v>
      </c>
      <c r="F14" s="63"/>
      <c r="G14" s="63"/>
      <c r="H14" s="54">
        <v>0.81</v>
      </c>
      <c r="I14" s="54">
        <v>0.81</v>
      </c>
      <c r="J14" s="54">
        <v>0.81</v>
      </c>
      <c r="K14" s="54">
        <v>0.81</v>
      </c>
      <c r="L14" s="54">
        <v>0.81</v>
      </c>
      <c r="M14" s="54">
        <v>0.81</v>
      </c>
      <c r="N14" s="54">
        <v>0.81</v>
      </c>
      <c r="O14" s="54">
        <v>0.81</v>
      </c>
      <c r="P14" s="54">
        <v>0.81</v>
      </c>
      <c r="Q14" s="37">
        <v>0.81</v>
      </c>
      <c r="R14" s="45">
        <v>0.81</v>
      </c>
      <c r="S14" s="36">
        <v>1</v>
      </c>
      <c r="T14" s="37">
        <v>0.81</v>
      </c>
      <c r="U14" s="45">
        <v>0.81</v>
      </c>
      <c r="V14" s="36">
        <v>1</v>
      </c>
      <c r="W14" s="37">
        <v>0.81</v>
      </c>
      <c r="X14" s="45">
        <v>0.81</v>
      </c>
      <c r="Y14" s="36">
        <v>1</v>
      </c>
      <c r="Z14" s="37">
        <v>0.81</v>
      </c>
      <c r="AA14" s="45">
        <v>0.81</v>
      </c>
      <c r="AB14" s="36">
        <v>1</v>
      </c>
      <c r="AC14" s="37">
        <v>0.81</v>
      </c>
      <c r="AD14" s="45">
        <v>0.81</v>
      </c>
      <c r="AE14" s="36">
        <v>1</v>
      </c>
      <c r="AF14" s="37">
        <v>0.81</v>
      </c>
      <c r="AG14" s="45">
        <v>0.81</v>
      </c>
      <c r="AH14" s="36">
        <v>1</v>
      </c>
      <c r="AI14" s="37">
        <v>0.81</v>
      </c>
      <c r="AJ14" s="45">
        <v>0.81</v>
      </c>
      <c r="AK14" s="36">
        <v>1</v>
      </c>
      <c r="AL14" s="37">
        <v>0.81</v>
      </c>
      <c r="AM14" s="45">
        <v>0.81</v>
      </c>
      <c r="AN14" s="36">
        <v>1</v>
      </c>
      <c r="AO14" s="68" t="s">
        <v>94</v>
      </c>
      <c r="AP14" s="68" t="s">
        <v>95</v>
      </c>
    </row>
    <row r="15" spans="1:42" ht="14.25" thickTop="1" thickBot="1" x14ac:dyDescent="0.25">
      <c r="A15" s="55" t="s">
        <v>19</v>
      </c>
      <c r="B15" s="55" t="s">
        <v>58</v>
      </c>
      <c r="C15" s="56">
        <v>0</v>
      </c>
      <c r="D15" s="56">
        <v>0.35069444444444398</v>
      </c>
      <c r="E15" s="56">
        <v>0.42738768598912003</v>
      </c>
      <c r="F15" s="56">
        <f>AVERAGE(C15:E15)</f>
        <v>0.25936071014452133</v>
      </c>
      <c r="G15" s="57">
        <f>(81%-F15)/9</f>
        <v>6.1182143317275416E-2</v>
      </c>
      <c r="H15" s="45">
        <f>F15+G15</f>
        <v>0.32054285346179673</v>
      </c>
      <c r="I15" s="46">
        <f>H15+G15</f>
        <v>0.38172499677907212</v>
      </c>
      <c r="J15" s="46">
        <f>I15+G15</f>
        <v>0.44290714009634752</v>
      </c>
      <c r="K15" s="46">
        <f>J15+G15</f>
        <v>0.50408928341362291</v>
      </c>
      <c r="L15" s="46">
        <f>K15+G15</f>
        <v>0.56527142673089836</v>
      </c>
      <c r="M15" s="46">
        <f>L15+G15</f>
        <v>0.62645357004817381</v>
      </c>
      <c r="N15" s="46">
        <f>M15+G15</f>
        <v>0.68763571336544926</v>
      </c>
      <c r="O15" s="46">
        <f>N15+G15</f>
        <v>0.74881785668272471</v>
      </c>
      <c r="P15" s="46">
        <f>O15+G15</f>
        <v>0.81000000000000016</v>
      </c>
      <c r="Q15" s="37">
        <f>R15*0.9</f>
        <v>0.34355249710116492</v>
      </c>
      <c r="R15" s="38">
        <f>I15</f>
        <v>0.38172499677907212</v>
      </c>
      <c r="S15" s="36">
        <f>MIN(100%,R15*1.3)</f>
        <v>0.49624249581279378</v>
      </c>
      <c r="T15" s="37">
        <f>U15*0.9</f>
        <v>0.39861642608671277</v>
      </c>
      <c r="U15" s="38">
        <f>J15</f>
        <v>0.44290714009634752</v>
      </c>
      <c r="V15" s="36">
        <f>MIN(100%,U15*1.3)</f>
        <v>0.57577928212525176</v>
      </c>
      <c r="W15" s="37">
        <f>X15*0.9</f>
        <v>0.45368035507226062</v>
      </c>
      <c r="X15" s="38">
        <f>K15</f>
        <v>0.50408928341362291</v>
      </c>
      <c r="Y15" s="36">
        <f>MIN(100%,X15*1.3)</f>
        <v>0.65531606843770984</v>
      </c>
      <c r="Z15" s="37">
        <f>AA15*0.9</f>
        <v>0.50874428405780858</v>
      </c>
      <c r="AA15" s="38">
        <f>L15</f>
        <v>0.56527142673089836</v>
      </c>
      <c r="AB15" s="36">
        <f>MIN(100%,AA15*1.3)</f>
        <v>0.73485285475016793</v>
      </c>
      <c r="AC15" s="37">
        <f>AD15*0.9</f>
        <v>0.56380821304335649</v>
      </c>
      <c r="AD15" s="38">
        <f>M15</f>
        <v>0.62645357004817381</v>
      </c>
      <c r="AE15" s="36">
        <f>MIN(100%,AD15*1.3)</f>
        <v>0.81438964106262601</v>
      </c>
      <c r="AF15" s="37">
        <f>AG15*0.9</f>
        <v>0.61887214202890439</v>
      </c>
      <c r="AG15" s="38">
        <f>N15</f>
        <v>0.68763571336544926</v>
      </c>
      <c r="AH15" s="36">
        <f>MIN(100%,AG15*1.3)</f>
        <v>0.8939264273750841</v>
      </c>
      <c r="AI15" s="37">
        <f>AJ15*0.9</f>
        <v>0.6739360710144523</v>
      </c>
      <c r="AJ15" s="38">
        <f>O15</f>
        <v>0.74881785668272471</v>
      </c>
      <c r="AK15" s="36">
        <f>MIN(100%,AJ15*1.3)</f>
        <v>0.97346321368754218</v>
      </c>
      <c r="AL15" s="37">
        <f>AM15*0.9</f>
        <v>0.7290000000000002</v>
      </c>
      <c r="AM15" s="38">
        <f>P15</f>
        <v>0.81000000000000016</v>
      </c>
      <c r="AN15" s="36">
        <f>MIN(100%,AM15*1.3)</f>
        <v>1</v>
      </c>
      <c r="AO15" s="55" t="s">
        <v>31</v>
      </c>
      <c r="AP15" s="58" t="s">
        <v>110</v>
      </c>
    </row>
    <row r="16" spans="1:42" ht="14.25" thickTop="1" thickBot="1" x14ac:dyDescent="0.25">
      <c r="A16" s="55" t="s">
        <v>19</v>
      </c>
      <c r="B16" s="55" t="s">
        <v>49</v>
      </c>
      <c r="C16" s="56">
        <v>0.14637335100732701</v>
      </c>
      <c r="D16" s="56">
        <v>0.129156010230179</v>
      </c>
      <c r="E16" s="56">
        <v>0.13241482462635201</v>
      </c>
      <c r="F16" s="56">
        <f>AVERAGE(C16:E16)</f>
        <v>0.13598139528795269</v>
      </c>
      <c r="G16" s="57">
        <f>(81%-F16)/9</f>
        <v>7.4890956079116375E-2</v>
      </c>
      <c r="H16" s="45">
        <f>F16+G16</f>
        <v>0.21087235136706906</v>
      </c>
      <c r="I16" s="46">
        <f>H16+G16</f>
        <v>0.28576330744618544</v>
      </c>
      <c r="J16" s="46">
        <f>I16+G16</f>
        <v>0.36065426352530183</v>
      </c>
      <c r="K16" s="46">
        <f>J16+G16</f>
        <v>0.43554521960441822</v>
      </c>
      <c r="L16" s="46">
        <f>K16+G16</f>
        <v>0.51043617568353461</v>
      </c>
      <c r="M16" s="46">
        <f>L16+G16</f>
        <v>0.58532713176265094</v>
      </c>
      <c r="N16" s="46">
        <f>M16+G16</f>
        <v>0.66021808784176728</v>
      </c>
      <c r="O16" s="46">
        <f>N16+G16</f>
        <v>0.73510904392088361</v>
      </c>
      <c r="P16" s="46">
        <f>O16+G16</f>
        <v>0.80999999999999994</v>
      </c>
      <c r="Q16" s="37">
        <f>R16*0.9</f>
        <v>0.25718697670156693</v>
      </c>
      <c r="R16" s="38">
        <f>I16</f>
        <v>0.28576330744618544</v>
      </c>
      <c r="S16" s="36">
        <f>MIN(100%,R16*1.3)</f>
        <v>0.3714922996800411</v>
      </c>
      <c r="T16" s="37">
        <f>U16*0.9</f>
        <v>0.32458883717277165</v>
      </c>
      <c r="U16" s="38">
        <f>J16</f>
        <v>0.36065426352530183</v>
      </c>
      <c r="V16" s="36">
        <f>MIN(100%,U16*1.3)</f>
        <v>0.46885054258289238</v>
      </c>
      <c r="W16" s="37">
        <f>X16*0.9</f>
        <v>0.39199069764397643</v>
      </c>
      <c r="X16" s="38">
        <f>K16</f>
        <v>0.43554521960441822</v>
      </c>
      <c r="Y16" s="36">
        <f>MIN(100%,X16*1.3)</f>
        <v>0.56620878548574372</v>
      </c>
      <c r="Z16" s="37">
        <f>AA16*0.9</f>
        <v>0.45939255811518115</v>
      </c>
      <c r="AA16" s="38">
        <f>L16</f>
        <v>0.51043617568353461</v>
      </c>
      <c r="AB16" s="36">
        <f>MIN(100%,AA16*1.3)</f>
        <v>0.66356702838859505</v>
      </c>
      <c r="AC16" s="37">
        <f>AD16*0.9</f>
        <v>0.52679441858638587</v>
      </c>
      <c r="AD16" s="38">
        <f>M16</f>
        <v>0.58532713176265094</v>
      </c>
      <c r="AE16" s="36">
        <f>MIN(100%,AD16*1.3)</f>
        <v>0.76092527129144627</v>
      </c>
      <c r="AF16" s="37">
        <f>AG16*0.9</f>
        <v>0.59419627905759054</v>
      </c>
      <c r="AG16" s="38">
        <f>N16</f>
        <v>0.66021808784176728</v>
      </c>
      <c r="AH16" s="36">
        <f>MIN(100%,AG16*1.3)</f>
        <v>0.85828351419429749</v>
      </c>
      <c r="AI16" s="37">
        <f>AJ16*0.9</f>
        <v>0.66159813952879531</v>
      </c>
      <c r="AJ16" s="38">
        <f>O16</f>
        <v>0.73510904392088361</v>
      </c>
      <c r="AK16" s="36">
        <f>MIN(100%,AJ16*1.3)</f>
        <v>0.95564175709714871</v>
      </c>
      <c r="AL16" s="37">
        <f>AM16*0.9</f>
        <v>0.72899999999999998</v>
      </c>
      <c r="AM16" s="38">
        <f>P16</f>
        <v>0.80999999999999994</v>
      </c>
      <c r="AN16" s="36">
        <f>MIN(100%,AM16*1.3)</f>
        <v>1</v>
      </c>
      <c r="AO16" s="55" t="s">
        <v>31</v>
      </c>
      <c r="AP16" s="58" t="s">
        <v>110</v>
      </c>
    </row>
    <row r="17" spans="1:42" ht="14.25" thickTop="1" thickBot="1" x14ac:dyDescent="0.25">
      <c r="A17" s="55" t="s">
        <v>19</v>
      </c>
      <c r="B17" s="55" t="s">
        <v>24</v>
      </c>
      <c r="C17" s="56">
        <v>0.71740104698063401</v>
      </c>
      <c r="D17" s="56">
        <v>0.446902654867257</v>
      </c>
      <c r="E17" s="56">
        <v>0.417037587539279</v>
      </c>
      <c r="F17" s="56">
        <f>AVERAGE(C17:E17)</f>
        <v>0.52711376312905667</v>
      </c>
      <c r="G17" s="57">
        <f>(81%-F17)/9</f>
        <v>3.1431804096771487E-2</v>
      </c>
      <c r="H17" s="45">
        <f>F17+G17</f>
        <v>0.55854556722582815</v>
      </c>
      <c r="I17" s="46">
        <f>H17+G17</f>
        <v>0.58997737132259964</v>
      </c>
      <c r="J17" s="46">
        <f>I17+G17</f>
        <v>0.62140917541937113</v>
      </c>
      <c r="K17" s="46">
        <f>J17+G17</f>
        <v>0.65284097951614262</v>
      </c>
      <c r="L17" s="46">
        <f>K17+G17</f>
        <v>0.6842727836129141</v>
      </c>
      <c r="M17" s="46">
        <f>L17+G17</f>
        <v>0.71570458770968559</v>
      </c>
      <c r="N17" s="46">
        <f>M17+G17</f>
        <v>0.74713639180645708</v>
      </c>
      <c r="O17" s="46">
        <f>N17+G17</f>
        <v>0.77856819590322857</v>
      </c>
      <c r="P17" s="46">
        <f>O17+G17</f>
        <v>0.81</v>
      </c>
      <c r="Q17" s="37">
        <f>R17*0.9</f>
        <v>0.53097963419033967</v>
      </c>
      <c r="R17" s="38">
        <f>I17</f>
        <v>0.58997737132259964</v>
      </c>
      <c r="S17" s="36">
        <f>MIN(100%,R17*1.3)</f>
        <v>0.76697058271937957</v>
      </c>
      <c r="T17" s="37">
        <f>U17*0.9</f>
        <v>0.55926825787743406</v>
      </c>
      <c r="U17" s="38">
        <f>J17</f>
        <v>0.62140917541937113</v>
      </c>
      <c r="V17" s="36">
        <f>MIN(100%,U17*1.3)</f>
        <v>0.80783192804518245</v>
      </c>
      <c r="W17" s="37">
        <f>X17*0.9</f>
        <v>0.58755688156452834</v>
      </c>
      <c r="X17" s="38">
        <f>K17</f>
        <v>0.65284097951614262</v>
      </c>
      <c r="Y17" s="36">
        <f>MIN(100%,X17*1.3)</f>
        <v>0.84869327337098543</v>
      </c>
      <c r="Z17" s="37">
        <f>AA17*0.9</f>
        <v>0.61584550525162274</v>
      </c>
      <c r="AA17" s="38">
        <f>L17</f>
        <v>0.6842727836129141</v>
      </c>
      <c r="AB17" s="36">
        <f>MIN(100%,AA17*1.3)</f>
        <v>0.88955461869678831</v>
      </c>
      <c r="AC17" s="37">
        <f>AD17*0.9</f>
        <v>0.64413412893871702</v>
      </c>
      <c r="AD17" s="38">
        <f>M17</f>
        <v>0.71570458770968559</v>
      </c>
      <c r="AE17" s="36">
        <f>MIN(100%,AD17*1.3)</f>
        <v>0.9304159640225913</v>
      </c>
      <c r="AF17" s="37">
        <f>AG17*0.9</f>
        <v>0.67242275262581142</v>
      </c>
      <c r="AG17" s="38">
        <f>N17</f>
        <v>0.74713639180645708</v>
      </c>
      <c r="AH17" s="36">
        <f>MIN(100%,AG17*1.3)</f>
        <v>0.97127730934839418</v>
      </c>
      <c r="AI17" s="37">
        <f>AJ17*0.9</f>
        <v>0.7007113763129057</v>
      </c>
      <c r="AJ17" s="38">
        <f>O17</f>
        <v>0.77856819590322857</v>
      </c>
      <c r="AK17" s="36">
        <f>MIN(100%,AJ17*1.3)</f>
        <v>1</v>
      </c>
      <c r="AL17" s="37">
        <f>AM17*0.9</f>
        <v>0.72900000000000009</v>
      </c>
      <c r="AM17" s="38">
        <f>P17</f>
        <v>0.81</v>
      </c>
      <c r="AN17" s="36">
        <f>MIN(100%,AM17*1.3)</f>
        <v>1</v>
      </c>
      <c r="AO17" s="55" t="s">
        <v>31</v>
      </c>
      <c r="AP17" s="58" t="s">
        <v>110</v>
      </c>
    </row>
    <row r="18" spans="1:42" s="103" customFormat="1" ht="14.25" thickTop="1" thickBot="1" x14ac:dyDescent="0.25">
      <c r="A18" s="90"/>
      <c r="B18" s="90"/>
      <c r="C18" s="92"/>
      <c r="D18" s="92"/>
      <c r="E18" s="92"/>
      <c r="F18" s="92"/>
      <c r="G18" s="93"/>
      <c r="H18" s="87"/>
      <c r="I18" s="94"/>
      <c r="J18" s="94"/>
      <c r="K18" s="94"/>
      <c r="L18" s="94"/>
      <c r="M18" s="94"/>
      <c r="N18" s="94"/>
      <c r="O18" s="94"/>
      <c r="P18" s="94"/>
      <c r="Q18" s="87"/>
      <c r="R18" s="97"/>
      <c r="S18" s="87"/>
      <c r="T18" s="87"/>
      <c r="U18" s="97"/>
      <c r="V18" s="87"/>
      <c r="W18" s="87"/>
      <c r="X18" s="97"/>
      <c r="Y18" s="87"/>
      <c r="Z18" s="87"/>
      <c r="AA18" s="97"/>
      <c r="AB18" s="87"/>
      <c r="AC18" s="87"/>
      <c r="AD18" s="97"/>
      <c r="AE18" s="87"/>
      <c r="AF18" s="87"/>
      <c r="AG18" s="97"/>
      <c r="AH18" s="87"/>
      <c r="AI18" s="87"/>
      <c r="AJ18" s="97"/>
      <c r="AK18" s="87"/>
      <c r="AL18" s="87"/>
      <c r="AM18" s="97"/>
      <c r="AN18" s="87"/>
      <c r="AO18" s="90"/>
      <c r="AP18" s="98"/>
    </row>
    <row r="19" spans="1:42" ht="14.25" thickTop="1" thickBot="1" x14ac:dyDescent="0.25">
      <c r="A19" s="55" t="s">
        <v>41</v>
      </c>
      <c r="B19" s="55" t="s">
        <v>41</v>
      </c>
      <c r="C19" s="41">
        <v>0.91195754462288503</v>
      </c>
      <c r="D19" s="41">
        <v>1.0910866618831201</v>
      </c>
      <c r="E19" s="41">
        <v>1.1926577834146601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8" t="s">
        <v>94</v>
      </c>
      <c r="AP19" s="68" t="s">
        <v>95</v>
      </c>
    </row>
    <row r="20" spans="1:42" ht="14.25" thickTop="1" thickBot="1" x14ac:dyDescent="0.25">
      <c r="A20" s="55" t="s">
        <v>41</v>
      </c>
      <c r="B20" s="55" t="s">
        <v>42</v>
      </c>
      <c r="C20" s="41">
        <v>1.0333377794090901</v>
      </c>
      <c r="D20" s="41">
        <v>0.94659468050296802</v>
      </c>
      <c r="E20" s="41">
        <v>0.85184369384589598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8" t="s">
        <v>94</v>
      </c>
      <c r="AP20" s="68" t="s">
        <v>95</v>
      </c>
    </row>
    <row r="21" spans="1:42" ht="14.25" thickTop="1" thickBot="1" x14ac:dyDescent="0.25">
      <c r="A21" s="55"/>
      <c r="B21" s="55"/>
      <c r="C21" s="41"/>
      <c r="D21" s="41"/>
      <c r="E21" s="41"/>
      <c r="F21" s="63"/>
      <c r="G21" s="63"/>
      <c r="H21" s="54"/>
      <c r="I21" s="54"/>
      <c r="J21" s="54"/>
      <c r="K21" s="54"/>
      <c r="L21" s="54"/>
      <c r="M21" s="54"/>
      <c r="N21" s="54"/>
      <c r="O21" s="54"/>
      <c r="P21" s="54"/>
      <c r="Q21" s="37"/>
      <c r="R21" s="45"/>
      <c r="S21" s="36"/>
      <c r="T21" s="37"/>
      <c r="U21" s="45"/>
      <c r="V21" s="36"/>
      <c r="W21" s="37"/>
      <c r="X21" s="45"/>
      <c r="Y21" s="36"/>
      <c r="Z21" s="37"/>
      <c r="AA21" s="45"/>
      <c r="AB21" s="36"/>
      <c r="AC21" s="37"/>
      <c r="AD21" s="45"/>
      <c r="AE21" s="36"/>
      <c r="AF21" s="37"/>
      <c r="AG21" s="45"/>
      <c r="AH21" s="36"/>
      <c r="AI21" s="37"/>
      <c r="AJ21" s="45"/>
      <c r="AK21" s="36"/>
      <c r="AL21" s="37"/>
      <c r="AM21" s="45"/>
      <c r="AN21" s="36"/>
      <c r="AO21" s="68"/>
      <c r="AP21" s="68"/>
    </row>
    <row r="22" spans="1:42" ht="14.25" thickTop="1" thickBot="1" x14ac:dyDescent="0.25">
      <c r="A22" s="55" t="s">
        <v>23</v>
      </c>
      <c r="B22" s="55" t="s">
        <v>50</v>
      </c>
      <c r="C22" s="56">
        <v>0</v>
      </c>
      <c r="D22" s="41">
        <v>0.980582524271844</v>
      </c>
      <c r="E22" s="56">
        <v>0.64899611576125604</v>
      </c>
      <c r="F22" s="63"/>
      <c r="G22" s="63"/>
      <c r="H22" s="54">
        <v>0.81</v>
      </c>
      <c r="I22" s="54">
        <v>0.81</v>
      </c>
      <c r="J22" s="54">
        <v>0.81</v>
      </c>
      <c r="K22" s="54">
        <v>0.81</v>
      </c>
      <c r="L22" s="54">
        <v>0.81</v>
      </c>
      <c r="M22" s="54">
        <v>0.81</v>
      </c>
      <c r="N22" s="54">
        <v>0.81</v>
      </c>
      <c r="O22" s="54">
        <v>0.81</v>
      </c>
      <c r="P22" s="54">
        <v>0.81</v>
      </c>
      <c r="Q22" s="37">
        <v>0.81</v>
      </c>
      <c r="R22" s="45">
        <v>0.81</v>
      </c>
      <c r="S22" s="36">
        <v>1</v>
      </c>
      <c r="T22" s="37">
        <v>0.81</v>
      </c>
      <c r="U22" s="45">
        <v>0.81</v>
      </c>
      <c r="V22" s="36">
        <v>1</v>
      </c>
      <c r="W22" s="37">
        <v>0.81</v>
      </c>
      <c r="X22" s="45">
        <v>0.81</v>
      </c>
      <c r="Y22" s="36">
        <v>1</v>
      </c>
      <c r="Z22" s="37">
        <v>0.81</v>
      </c>
      <c r="AA22" s="45">
        <v>0.81</v>
      </c>
      <c r="AB22" s="36">
        <v>1</v>
      </c>
      <c r="AC22" s="37">
        <v>0.81</v>
      </c>
      <c r="AD22" s="45">
        <v>0.81</v>
      </c>
      <c r="AE22" s="36">
        <v>1</v>
      </c>
      <c r="AF22" s="37">
        <v>0.81</v>
      </c>
      <c r="AG22" s="45">
        <v>0.81</v>
      </c>
      <c r="AH22" s="36">
        <v>1</v>
      </c>
      <c r="AI22" s="37">
        <v>0.81</v>
      </c>
      <c r="AJ22" s="45">
        <v>0.81</v>
      </c>
      <c r="AK22" s="36">
        <v>1</v>
      </c>
      <c r="AL22" s="37">
        <v>0.81</v>
      </c>
      <c r="AM22" s="45">
        <v>0.81</v>
      </c>
      <c r="AN22" s="36">
        <v>1</v>
      </c>
      <c r="AO22" s="68" t="s">
        <v>94</v>
      </c>
      <c r="AP22" s="68" t="s">
        <v>95</v>
      </c>
    </row>
    <row r="23" spans="1:42" ht="14.25" thickTop="1" thickBot="1" x14ac:dyDescent="0.25">
      <c r="A23" s="55" t="s">
        <v>23</v>
      </c>
      <c r="B23" s="55" t="s">
        <v>46</v>
      </c>
      <c r="C23" s="41">
        <v>1.00853898845829</v>
      </c>
      <c r="D23" s="41">
        <v>1.0001784280488899</v>
      </c>
      <c r="E23" s="41">
        <v>1.0032248761801601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8" t="s">
        <v>94</v>
      </c>
      <c r="AP23" s="68" t="s">
        <v>95</v>
      </c>
    </row>
    <row r="24" spans="1:42" s="103" customFormat="1" ht="14.25" thickTop="1" thickBot="1" x14ac:dyDescent="0.25">
      <c r="A24" s="90"/>
      <c r="B24" s="90"/>
      <c r="C24" s="87"/>
      <c r="D24" s="87"/>
      <c r="E24" s="87"/>
      <c r="F24" s="99"/>
      <c r="G24" s="99"/>
      <c r="H24" s="89"/>
      <c r="I24" s="89"/>
      <c r="J24" s="89"/>
      <c r="K24" s="89"/>
      <c r="L24" s="89"/>
      <c r="M24" s="89"/>
      <c r="N24" s="89"/>
      <c r="O24" s="89"/>
      <c r="P24" s="89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102"/>
      <c r="AP24" s="102"/>
    </row>
    <row r="25" spans="1:42" ht="14.25" thickTop="1" thickBot="1" x14ac:dyDescent="0.25">
      <c r="A25" s="55" t="s">
        <v>17</v>
      </c>
      <c r="B25" s="55" t="s">
        <v>44</v>
      </c>
      <c r="C25" s="41">
        <v>1.2178556850650799</v>
      </c>
      <c r="D25" s="41">
        <v>1.2536748885287601</v>
      </c>
      <c r="E25" s="41">
        <v>1.2210766297348301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8" t="s">
        <v>94</v>
      </c>
      <c r="AP25" s="68" t="s">
        <v>95</v>
      </c>
    </row>
    <row r="26" spans="1:42" ht="14.25" thickTop="1" thickBot="1" x14ac:dyDescent="0.25">
      <c r="A26" s="55" t="s">
        <v>17</v>
      </c>
      <c r="B26" s="55" t="s">
        <v>18</v>
      </c>
      <c r="C26" s="56">
        <v>0.79646402050825704</v>
      </c>
      <c r="D26" s="56">
        <v>0.78342693774817895</v>
      </c>
      <c r="E26" s="41">
        <v>0.80675462082170202</v>
      </c>
      <c r="F26" s="63"/>
      <c r="G26" s="63"/>
      <c r="H26" s="54">
        <v>0.81</v>
      </c>
      <c r="I26" s="54">
        <v>0.81</v>
      </c>
      <c r="J26" s="54">
        <v>0.81</v>
      </c>
      <c r="K26" s="54">
        <v>0.81</v>
      </c>
      <c r="L26" s="54">
        <v>0.81</v>
      </c>
      <c r="M26" s="54">
        <v>0.81</v>
      </c>
      <c r="N26" s="54">
        <v>0.81</v>
      </c>
      <c r="O26" s="54">
        <v>0.81</v>
      </c>
      <c r="P26" s="54">
        <v>0.81</v>
      </c>
      <c r="Q26" s="37">
        <v>0.81</v>
      </c>
      <c r="R26" s="45">
        <v>0.81</v>
      </c>
      <c r="S26" s="36">
        <v>1</v>
      </c>
      <c r="T26" s="37">
        <v>0.81</v>
      </c>
      <c r="U26" s="45">
        <v>0.81</v>
      </c>
      <c r="V26" s="36">
        <v>1</v>
      </c>
      <c r="W26" s="37">
        <v>0.81</v>
      </c>
      <c r="X26" s="45">
        <v>0.81</v>
      </c>
      <c r="Y26" s="36">
        <v>1</v>
      </c>
      <c r="Z26" s="37">
        <v>0.81</v>
      </c>
      <c r="AA26" s="45">
        <v>0.81</v>
      </c>
      <c r="AB26" s="36">
        <v>1</v>
      </c>
      <c r="AC26" s="37">
        <v>0.81</v>
      </c>
      <c r="AD26" s="45">
        <v>0.81</v>
      </c>
      <c r="AE26" s="36">
        <v>1</v>
      </c>
      <c r="AF26" s="37">
        <v>0.81</v>
      </c>
      <c r="AG26" s="45">
        <v>0.81</v>
      </c>
      <c r="AH26" s="36">
        <v>1</v>
      </c>
      <c r="AI26" s="37">
        <v>0.81</v>
      </c>
      <c r="AJ26" s="45">
        <v>0.81</v>
      </c>
      <c r="AK26" s="36">
        <v>1</v>
      </c>
      <c r="AL26" s="37">
        <v>0.81</v>
      </c>
      <c r="AM26" s="45">
        <v>0.81</v>
      </c>
      <c r="AN26" s="36">
        <v>1</v>
      </c>
      <c r="AO26" s="68" t="s">
        <v>94</v>
      </c>
      <c r="AP26" s="68" t="s">
        <v>95</v>
      </c>
    </row>
    <row r="27" spans="1:42" s="103" customFormat="1" ht="14.25" thickTop="1" thickBot="1" x14ac:dyDescent="0.25">
      <c r="A27" s="90"/>
      <c r="B27" s="90"/>
      <c r="C27" s="92"/>
      <c r="D27" s="92"/>
      <c r="E27" s="87"/>
      <c r="F27" s="99"/>
      <c r="G27" s="99"/>
      <c r="H27" s="89"/>
      <c r="I27" s="89"/>
      <c r="J27" s="89"/>
      <c r="K27" s="89"/>
      <c r="L27" s="89"/>
      <c r="M27" s="89"/>
      <c r="N27" s="89"/>
      <c r="O27" s="89"/>
      <c r="P27" s="89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102"/>
      <c r="AP27" s="102"/>
    </row>
    <row r="28" spans="1:42" ht="14.25" thickTop="1" thickBot="1" x14ac:dyDescent="0.25">
      <c r="A28" s="55" t="s">
        <v>40</v>
      </c>
      <c r="B28" s="55" t="s">
        <v>55</v>
      </c>
      <c r="C28" s="41">
        <v>1.98532350422327</v>
      </c>
      <c r="D28" s="41">
        <v>1.06036745406824</v>
      </c>
      <c r="E28" s="41">
        <v>1.19474284946959</v>
      </c>
      <c r="F28" s="63"/>
      <c r="G28" s="63"/>
      <c r="H28" s="54">
        <v>0.81</v>
      </c>
      <c r="I28" s="54">
        <v>0.81</v>
      </c>
      <c r="J28" s="54">
        <v>0.81</v>
      </c>
      <c r="K28" s="54">
        <v>0.81</v>
      </c>
      <c r="L28" s="54">
        <v>0.81</v>
      </c>
      <c r="M28" s="54">
        <v>0.81</v>
      </c>
      <c r="N28" s="54">
        <v>0.81</v>
      </c>
      <c r="O28" s="54">
        <v>0.81</v>
      </c>
      <c r="P28" s="54">
        <v>0.81</v>
      </c>
      <c r="Q28" s="37">
        <v>0.81</v>
      </c>
      <c r="R28" s="45">
        <v>0.81</v>
      </c>
      <c r="S28" s="36">
        <v>1</v>
      </c>
      <c r="T28" s="37">
        <v>0.81</v>
      </c>
      <c r="U28" s="45">
        <v>0.81</v>
      </c>
      <c r="V28" s="36">
        <v>1</v>
      </c>
      <c r="W28" s="37">
        <v>0.81</v>
      </c>
      <c r="X28" s="45">
        <v>0.81</v>
      </c>
      <c r="Y28" s="36">
        <v>1</v>
      </c>
      <c r="Z28" s="37">
        <v>0.81</v>
      </c>
      <c r="AA28" s="45">
        <v>0.81</v>
      </c>
      <c r="AB28" s="36">
        <v>1</v>
      </c>
      <c r="AC28" s="37">
        <v>0.81</v>
      </c>
      <c r="AD28" s="45">
        <v>0.81</v>
      </c>
      <c r="AE28" s="36">
        <v>1</v>
      </c>
      <c r="AF28" s="37">
        <v>0.81</v>
      </c>
      <c r="AG28" s="45">
        <v>0.81</v>
      </c>
      <c r="AH28" s="36">
        <v>1</v>
      </c>
      <c r="AI28" s="37">
        <v>0.81</v>
      </c>
      <c r="AJ28" s="45">
        <v>0.81</v>
      </c>
      <c r="AK28" s="36">
        <v>1</v>
      </c>
      <c r="AL28" s="37">
        <v>0.81</v>
      </c>
      <c r="AM28" s="45">
        <v>0.81</v>
      </c>
      <c r="AN28" s="36">
        <v>1</v>
      </c>
      <c r="AO28" s="68" t="s">
        <v>94</v>
      </c>
      <c r="AP28" s="68" t="s">
        <v>95</v>
      </c>
    </row>
    <row r="29" spans="1:42" ht="14.25" thickTop="1" thickBot="1" x14ac:dyDescent="0.25">
      <c r="A29" s="55" t="s">
        <v>40</v>
      </c>
      <c r="B29" s="55" t="s">
        <v>47</v>
      </c>
      <c r="C29" s="41">
        <v>0.98953064823909398</v>
      </c>
      <c r="D29" s="41">
        <v>0.99931455818805004</v>
      </c>
      <c r="E29" s="41">
        <v>0.99706727633210801</v>
      </c>
      <c r="F29" s="63"/>
      <c r="G29" s="63"/>
      <c r="H29" s="54">
        <v>0.81</v>
      </c>
      <c r="I29" s="54">
        <v>0.81</v>
      </c>
      <c r="J29" s="54">
        <v>0.81</v>
      </c>
      <c r="K29" s="54">
        <v>0.81</v>
      </c>
      <c r="L29" s="54">
        <v>0.81</v>
      </c>
      <c r="M29" s="54">
        <v>0.81</v>
      </c>
      <c r="N29" s="54">
        <v>0.81</v>
      </c>
      <c r="O29" s="54">
        <v>0.81</v>
      </c>
      <c r="P29" s="54">
        <v>0.81</v>
      </c>
      <c r="Q29" s="37">
        <v>0.81</v>
      </c>
      <c r="R29" s="45">
        <v>0.81</v>
      </c>
      <c r="S29" s="36">
        <v>1</v>
      </c>
      <c r="T29" s="37">
        <v>0.81</v>
      </c>
      <c r="U29" s="45">
        <v>0.81</v>
      </c>
      <c r="V29" s="36">
        <v>1</v>
      </c>
      <c r="W29" s="37">
        <v>0.81</v>
      </c>
      <c r="X29" s="45">
        <v>0.81</v>
      </c>
      <c r="Y29" s="36">
        <v>1</v>
      </c>
      <c r="Z29" s="37">
        <v>0.81</v>
      </c>
      <c r="AA29" s="45">
        <v>0.81</v>
      </c>
      <c r="AB29" s="36">
        <v>1</v>
      </c>
      <c r="AC29" s="37">
        <v>0.81</v>
      </c>
      <c r="AD29" s="45">
        <v>0.81</v>
      </c>
      <c r="AE29" s="36">
        <v>1</v>
      </c>
      <c r="AF29" s="37">
        <v>0.81</v>
      </c>
      <c r="AG29" s="45">
        <v>0.81</v>
      </c>
      <c r="AH29" s="36">
        <v>1</v>
      </c>
      <c r="AI29" s="37">
        <v>0.81</v>
      </c>
      <c r="AJ29" s="45">
        <v>0.81</v>
      </c>
      <c r="AK29" s="36">
        <v>1</v>
      </c>
      <c r="AL29" s="37">
        <v>0.81</v>
      </c>
      <c r="AM29" s="45">
        <v>0.81</v>
      </c>
      <c r="AN29" s="36">
        <v>1</v>
      </c>
      <c r="AO29" s="68" t="s">
        <v>94</v>
      </c>
      <c r="AP29" s="68" t="s">
        <v>95</v>
      </c>
    </row>
    <row r="30" spans="1:42" s="103" customFormat="1" ht="14.25" thickTop="1" thickBot="1" x14ac:dyDescent="0.25">
      <c r="A30" s="90"/>
      <c r="B30" s="90"/>
      <c r="C30" s="87"/>
      <c r="D30" s="87"/>
      <c r="E30" s="87"/>
      <c r="F30" s="99"/>
      <c r="G30" s="99"/>
      <c r="H30" s="89"/>
      <c r="I30" s="89"/>
      <c r="J30" s="89"/>
      <c r="K30" s="89"/>
      <c r="L30" s="89"/>
      <c r="M30" s="89"/>
      <c r="N30" s="89"/>
      <c r="O30" s="89"/>
      <c r="P30" s="89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102"/>
      <c r="AP30" s="102"/>
    </row>
    <row r="31" spans="1:42" ht="14.25" thickTop="1" thickBot="1" x14ac:dyDescent="0.25">
      <c r="A31" s="55" t="s">
        <v>21</v>
      </c>
      <c r="B31" s="55" t="s">
        <v>21</v>
      </c>
      <c r="C31" s="56">
        <v>0.71812277841622796</v>
      </c>
      <c r="D31" s="56">
        <v>0.53157894736842104</v>
      </c>
      <c r="E31" s="56">
        <v>0.76686630746406603</v>
      </c>
      <c r="F31" s="56">
        <f>AVERAGE(C31:E31)</f>
        <v>0.67218934441623845</v>
      </c>
      <c r="G31" s="57">
        <f>(81%-F31)/9</f>
        <v>1.53122950648624E-2</v>
      </c>
      <c r="H31" s="45">
        <f>F31+G31</f>
        <v>0.68750163948110088</v>
      </c>
      <c r="I31" s="46">
        <f>H31+G31</f>
        <v>0.7028139345459633</v>
      </c>
      <c r="J31" s="46">
        <f>I31+G31</f>
        <v>0.71812622961082573</v>
      </c>
      <c r="K31" s="46">
        <f>J31+G31</f>
        <v>0.73343852467568815</v>
      </c>
      <c r="L31" s="46">
        <f>K31+G31</f>
        <v>0.74875081974055058</v>
      </c>
      <c r="M31" s="46">
        <f>L31+G31</f>
        <v>0.764063114805413</v>
      </c>
      <c r="N31" s="46">
        <f>M31+G31</f>
        <v>0.77937540987027543</v>
      </c>
      <c r="O31" s="46">
        <f>N31+G31</f>
        <v>0.79468770493513785</v>
      </c>
      <c r="P31" s="46">
        <f>O31+G31</f>
        <v>0.81000000000000028</v>
      </c>
      <c r="Q31" s="37">
        <f>R31*0.9</f>
        <v>0.63253254109136703</v>
      </c>
      <c r="R31" s="38">
        <f>I31</f>
        <v>0.7028139345459633</v>
      </c>
      <c r="S31" s="36">
        <f>MIN(100%,R31*1.3)</f>
        <v>0.91365811490975235</v>
      </c>
      <c r="T31" s="37">
        <f>U31*0.9</f>
        <v>0.64631360664974313</v>
      </c>
      <c r="U31" s="38">
        <f>J31</f>
        <v>0.71812622961082573</v>
      </c>
      <c r="V31" s="36">
        <f>MIN(100%,U31*1.3)</f>
        <v>0.93356409849407351</v>
      </c>
      <c r="W31" s="37">
        <f>X31*0.9</f>
        <v>0.66009467220811935</v>
      </c>
      <c r="X31" s="38">
        <f>K31</f>
        <v>0.73343852467568815</v>
      </c>
      <c r="Y31" s="36">
        <f>MIN(100%,X31*1.3)</f>
        <v>0.95347008207839468</v>
      </c>
      <c r="Z31" s="37">
        <f>AA31*0.9</f>
        <v>0.67387573776649556</v>
      </c>
      <c r="AA31" s="38">
        <f>L31</f>
        <v>0.74875081974055058</v>
      </c>
      <c r="AB31" s="36">
        <f>MIN(100%,AA31*1.3)</f>
        <v>0.97337606566271573</v>
      </c>
      <c r="AC31" s="37">
        <f>AD31*0.9</f>
        <v>0.68765680332487167</v>
      </c>
      <c r="AD31" s="38">
        <f>M31</f>
        <v>0.764063114805413</v>
      </c>
      <c r="AE31" s="36">
        <f>MIN(100%,AD31*1.3)</f>
        <v>0.99328204924703689</v>
      </c>
      <c r="AF31" s="37">
        <f>AG31*0.9</f>
        <v>0.70143786888324788</v>
      </c>
      <c r="AG31" s="38">
        <f>N31</f>
        <v>0.77937540987027543</v>
      </c>
      <c r="AH31" s="36">
        <f>MIN(100%,AG31*1.3)</f>
        <v>1</v>
      </c>
      <c r="AI31" s="37">
        <f>AJ31*0.9</f>
        <v>0.7152189344416241</v>
      </c>
      <c r="AJ31" s="38">
        <f>O31</f>
        <v>0.79468770493513785</v>
      </c>
      <c r="AK31" s="36">
        <f>MIN(100%,AJ31*1.3)</f>
        <v>1</v>
      </c>
      <c r="AL31" s="37">
        <f>AM31*0.9</f>
        <v>0.72900000000000031</v>
      </c>
      <c r="AM31" s="38">
        <f>P31</f>
        <v>0.81000000000000028</v>
      </c>
      <c r="AN31" s="36">
        <f>MIN(100%,AM31*1.3)</f>
        <v>1</v>
      </c>
      <c r="AO31" s="55" t="s">
        <v>31</v>
      </c>
      <c r="AP31" s="58" t="s">
        <v>110</v>
      </c>
    </row>
    <row r="32" spans="1:42" ht="14.25" thickTop="1" thickBot="1" x14ac:dyDescent="0.25">
      <c r="A32" s="55" t="s">
        <v>21</v>
      </c>
      <c r="B32" s="55" t="s">
        <v>45</v>
      </c>
      <c r="C32" s="41">
        <v>1.00765033743595</v>
      </c>
      <c r="D32" s="41">
        <v>1.0162824734723701</v>
      </c>
      <c r="E32" s="41">
        <v>1.0093408817717799</v>
      </c>
      <c r="F32" s="63"/>
      <c r="G32" s="63"/>
      <c r="H32" s="54">
        <v>0.81</v>
      </c>
      <c r="I32" s="54">
        <v>0.81</v>
      </c>
      <c r="J32" s="54">
        <v>0.81</v>
      </c>
      <c r="K32" s="54">
        <v>0.81</v>
      </c>
      <c r="L32" s="54">
        <v>0.81</v>
      </c>
      <c r="M32" s="54">
        <v>0.81</v>
      </c>
      <c r="N32" s="54">
        <v>0.81</v>
      </c>
      <c r="O32" s="54">
        <v>0.81</v>
      </c>
      <c r="P32" s="54">
        <v>0.81</v>
      </c>
      <c r="Q32" s="37">
        <v>0.81</v>
      </c>
      <c r="R32" s="45">
        <v>0.81</v>
      </c>
      <c r="S32" s="36">
        <v>1</v>
      </c>
      <c r="T32" s="37">
        <v>0.81</v>
      </c>
      <c r="U32" s="45">
        <v>0.81</v>
      </c>
      <c r="V32" s="36">
        <v>1</v>
      </c>
      <c r="W32" s="37">
        <v>0.81</v>
      </c>
      <c r="X32" s="45">
        <v>0.81</v>
      </c>
      <c r="Y32" s="36">
        <v>1</v>
      </c>
      <c r="Z32" s="37">
        <v>0.81</v>
      </c>
      <c r="AA32" s="45">
        <v>0.81</v>
      </c>
      <c r="AB32" s="36">
        <v>1</v>
      </c>
      <c r="AC32" s="37">
        <v>0.81</v>
      </c>
      <c r="AD32" s="45">
        <v>0.81</v>
      </c>
      <c r="AE32" s="36">
        <v>1</v>
      </c>
      <c r="AF32" s="37">
        <v>0.81</v>
      </c>
      <c r="AG32" s="45">
        <v>0.81</v>
      </c>
      <c r="AH32" s="36">
        <v>1</v>
      </c>
      <c r="AI32" s="37">
        <v>0.81</v>
      </c>
      <c r="AJ32" s="45">
        <v>0.81</v>
      </c>
      <c r="AK32" s="36">
        <v>1</v>
      </c>
      <c r="AL32" s="37">
        <v>0.81</v>
      </c>
      <c r="AM32" s="45">
        <v>0.81</v>
      </c>
      <c r="AN32" s="36">
        <v>1</v>
      </c>
      <c r="AO32" s="68" t="s">
        <v>94</v>
      </c>
      <c r="AP32" s="68" t="s">
        <v>95</v>
      </c>
    </row>
    <row r="33" spans="1:2" ht="13.5" thickTop="1" x14ac:dyDescent="0.2">
      <c r="A33" s="61" t="s">
        <v>51</v>
      </c>
      <c r="B33" s="61" t="s">
        <v>52</v>
      </c>
    </row>
    <row r="34" spans="1:2" x14ac:dyDescent="0.2">
      <c r="A34" s="61" t="s">
        <v>53</v>
      </c>
      <c r="B34" s="61" t="s">
        <v>54</v>
      </c>
    </row>
  </sheetData>
  <autoFilter ref="A2:AP31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3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9:AO11 AO6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8:AO30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5:AO27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4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9:AO21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3:AO18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8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:AO5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ColWidth="9.140625" defaultRowHeight="12.75" x14ac:dyDescent="0.2"/>
  <cols>
    <col min="1" max="1" width="9.140625" style="65"/>
    <col min="2" max="2" width="35.7109375" style="65" bestFit="1" customWidth="1"/>
    <col min="3" max="5" width="5.85546875" style="67" customWidth="1"/>
    <col min="6" max="6" width="8.140625" style="67" customWidth="1"/>
    <col min="7" max="7" width="8.42578125" style="67" customWidth="1"/>
    <col min="8" max="16" width="5" style="67" hidden="1" customWidth="1"/>
    <col min="17" max="18" width="4.5703125" style="67" customWidth="1"/>
    <col min="19" max="19" width="5.5703125" style="67" customWidth="1"/>
    <col min="20" max="21" width="4.5703125" style="67" customWidth="1"/>
    <col min="22" max="22" width="5.5703125" style="67" customWidth="1"/>
    <col min="23" max="24" width="4.5703125" style="67" customWidth="1"/>
    <col min="25" max="25" width="5.5703125" style="67" customWidth="1"/>
    <col min="26" max="27" width="4.5703125" style="67" customWidth="1"/>
    <col min="28" max="28" width="5.5703125" style="67" customWidth="1"/>
    <col min="29" max="30" width="4.5703125" style="67" customWidth="1"/>
    <col min="31" max="31" width="5.5703125" style="67" customWidth="1"/>
    <col min="32" max="33" width="4.5703125" style="67" customWidth="1"/>
    <col min="34" max="34" width="5.5703125" style="67" customWidth="1"/>
    <col min="35" max="36" width="4.5703125" style="67" customWidth="1"/>
    <col min="37" max="37" width="5.5703125" style="67" customWidth="1"/>
    <col min="38" max="39" width="4.5703125" style="67" customWidth="1"/>
    <col min="40" max="40" width="5.5703125" style="67" customWidth="1"/>
    <col min="41" max="41" width="25.85546875" style="67" bestFit="1" customWidth="1"/>
    <col min="42" max="42" width="29" style="67" bestFit="1" customWidth="1"/>
    <col min="43" max="43" width="16.28515625" style="67" customWidth="1"/>
    <col min="44" max="16384" width="9.140625" style="67"/>
  </cols>
  <sheetData>
    <row r="1" spans="1:42" ht="14.25" thickTop="1" thickBot="1" x14ac:dyDescent="0.25">
      <c r="A1" s="48"/>
      <c r="B1" s="48"/>
      <c r="C1" s="115" t="s">
        <v>69</v>
      </c>
      <c r="D1" s="115"/>
      <c r="E1" s="115"/>
      <c r="F1" s="39"/>
      <c r="G1" s="39"/>
      <c r="H1" s="115" t="s">
        <v>68</v>
      </c>
      <c r="I1" s="115"/>
      <c r="J1" s="115"/>
      <c r="K1" s="115"/>
      <c r="L1" s="115"/>
      <c r="M1" s="115"/>
      <c r="N1" s="115"/>
      <c r="O1" s="115"/>
      <c r="P1" s="115"/>
      <c r="Q1" s="115" t="s">
        <v>1</v>
      </c>
      <c r="R1" s="115"/>
      <c r="S1" s="115"/>
      <c r="T1" s="115" t="s">
        <v>2</v>
      </c>
      <c r="U1" s="115"/>
      <c r="V1" s="115"/>
      <c r="W1" s="115" t="s">
        <v>3</v>
      </c>
      <c r="X1" s="115"/>
      <c r="Y1" s="115"/>
      <c r="Z1" s="115" t="s">
        <v>4</v>
      </c>
      <c r="AA1" s="115"/>
      <c r="AB1" s="115"/>
      <c r="AC1" s="115" t="s">
        <v>5</v>
      </c>
      <c r="AD1" s="115"/>
      <c r="AE1" s="115"/>
      <c r="AF1" s="114" t="s">
        <v>33</v>
      </c>
      <c r="AG1" s="115"/>
      <c r="AH1" s="115"/>
      <c r="AI1" s="114" t="s">
        <v>34</v>
      </c>
      <c r="AJ1" s="115"/>
      <c r="AK1" s="115"/>
      <c r="AL1" s="114" t="s">
        <v>35</v>
      </c>
      <c r="AM1" s="115"/>
      <c r="AN1" s="115"/>
      <c r="AO1" s="66"/>
      <c r="AP1" s="66"/>
    </row>
    <row r="2" spans="1:42" ht="27" thickTop="1" thickBot="1" x14ac:dyDescent="0.25">
      <c r="A2" s="44" t="s">
        <v>9</v>
      </c>
      <c r="B2" s="44" t="s">
        <v>10</v>
      </c>
      <c r="C2" s="51" t="s">
        <v>106</v>
      </c>
      <c r="D2" s="51" t="s">
        <v>107</v>
      </c>
      <c r="E2" s="51" t="s">
        <v>108</v>
      </c>
      <c r="F2" s="51" t="s">
        <v>67</v>
      </c>
      <c r="G2" s="51" t="s">
        <v>30</v>
      </c>
      <c r="H2" s="33" t="s">
        <v>97</v>
      </c>
      <c r="I2" s="33" t="s">
        <v>98</v>
      </c>
      <c r="J2" s="33" t="s">
        <v>99</v>
      </c>
      <c r="K2" s="33" t="s">
        <v>100</v>
      </c>
      <c r="L2" s="33" t="s">
        <v>101</v>
      </c>
      <c r="M2" s="33" t="s">
        <v>102</v>
      </c>
      <c r="N2" s="33" t="s">
        <v>103</v>
      </c>
      <c r="O2" s="33" t="s">
        <v>104</v>
      </c>
      <c r="P2" s="33" t="s">
        <v>105</v>
      </c>
      <c r="Q2" s="30" t="s">
        <v>12</v>
      </c>
      <c r="R2" s="31" t="s">
        <v>13</v>
      </c>
      <c r="S2" s="32" t="s">
        <v>14</v>
      </c>
      <c r="T2" s="30" t="s">
        <v>12</v>
      </c>
      <c r="U2" s="31" t="s">
        <v>13</v>
      </c>
      <c r="V2" s="32" t="s">
        <v>14</v>
      </c>
      <c r="W2" s="30" t="s">
        <v>12</v>
      </c>
      <c r="X2" s="31" t="s">
        <v>13</v>
      </c>
      <c r="Y2" s="32" t="s">
        <v>14</v>
      </c>
      <c r="Z2" s="30" t="s">
        <v>12</v>
      </c>
      <c r="AA2" s="31" t="s">
        <v>13</v>
      </c>
      <c r="AB2" s="32" t="s">
        <v>14</v>
      </c>
      <c r="AC2" s="30" t="s">
        <v>12</v>
      </c>
      <c r="AD2" s="31" t="s">
        <v>13</v>
      </c>
      <c r="AE2" s="32" t="s">
        <v>14</v>
      </c>
      <c r="AF2" s="30" t="s">
        <v>12</v>
      </c>
      <c r="AG2" s="31" t="s">
        <v>13</v>
      </c>
      <c r="AH2" s="32" t="s">
        <v>14</v>
      </c>
      <c r="AI2" s="30" t="s">
        <v>12</v>
      </c>
      <c r="AJ2" s="31" t="s">
        <v>13</v>
      </c>
      <c r="AK2" s="32" t="s">
        <v>14</v>
      </c>
      <c r="AL2" s="30" t="s">
        <v>12</v>
      </c>
      <c r="AM2" s="31" t="s">
        <v>13</v>
      </c>
      <c r="AN2" s="32" t="s">
        <v>14</v>
      </c>
      <c r="AO2" s="39" t="s">
        <v>15</v>
      </c>
      <c r="AP2" s="39" t="s">
        <v>16</v>
      </c>
    </row>
    <row r="3" spans="1:42" ht="14.25" thickTop="1" thickBot="1" x14ac:dyDescent="0.25">
      <c r="A3" s="55" t="s">
        <v>37</v>
      </c>
      <c r="B3" s="55" t="s">
        <v>37</v>
      </c>
      <c r="C3" s="41">
        <v>1.2016509470585099</v>
      </c>
      <c r="D3" s="56">
        <v>0.74386252045826495</v>
      </c>
      <c r="E3" s="41">
        <v>0.83828664952495602</v>
      </c>
      <c r="F3" s="63"/>
      <c r="G3" s="63"/>
      <c r="H3" s="54">
        <v>0.81</v>
      </c>
      <c r="I3" s="54">
        <v>0.81</v>
      </c>
      <c r="J3" s="54">
        <v>0.81</v>
      </c>
      <c r="K3" s="54">
        <v>0.81</v>
      </c>
      <c r="L3" s="54">
        <v>0.81</v>
      </c>
      <c r="M3" s="54">
        <v>0.81</v>
      </c>
      <c r="N3" s="54">
        <v>0.81</v>
      </c>
      <c r="O3" s="54">
        <v>0.81</v>
      </c>
      <c r="P3" s="54">
        <v>0.81</v>
      </c>
      <c r="Q3" s="37">
        <v>0.81</v>
      </c>
      <c r="R3" s="45">
        <v>0.81</v>
      </c>
      <c r="S3" s="36">
        <v>1</v>
      </c>
      <c r="T3" s="37">
        <v>0.81</v>
      </c>
      <c r="U3" s="45">
        <v>0.81</v>
      </c>
      <c r="V3" s="36">
        <v>1</v>
      </c>
      <c r="W3" s="37">
        <v>0.81</v>
      </c>
      <c r="X3" s="45">
        <v>0.81</v>
      </c>
      <c r="Y3" s="36">
        <v>1</v>
      </c>
      <c r="Z3" s="37">
        <v>0.81</v>
      </c>
      <c r="AA3" s="45">
        <v>0.81</v>
      </c>
      <c r="AB3" s="36">
        <v>1</v>
      </c>
      <c r="AC3" s="37">
        <v>0.81</v>
      </c>
      <c r="AD3" s="45">
        <v>0.81</v>
      </c>
      <c r="AE3" s="36">
        <v>1</v>
      </c>
      <c r="AF3" s="37">
        <v>0.81</v>
      </c>
      <c r="AG3" s="45">
        <v>0.81</v>
      </c>
      <c r="AH3" s="36">
        <v>1</v>
      </c>
      <c r="AI3" s="37">
        <v>0.81</v>
      </c>
      <c r="AJ3" s="45">
        <v>0.81</v>
      </c>
      <c r="AK3" s="36">
        <v>1</v>
      </c>
      <c r="AL3" s="37">
        <v>0.81</v>
      </c>
      <c r="AM3" s="45">
        <v>0.81</v>
      </c>
      <c r="AN3" s="36">
        <v>1</v>
      </c>
      <c r="AO3" s="68" t="s">
        <v>94</v>
      </c>
      <c r="AP3" s="68" t="s">
        <v>95</v>
      </c>
    </row>
    <row r="4" spans="1:42" ht="14.25" thickTop="1" thickBot="1" x14ac:dyDescent="0.25">
      <c r="A4" s="55" t="s">
        <v>37</v>
      </c>
      <c r="B4" s="55" t="s">
        <v>48</v>
      </c>
      <c r="C4" s="41">
        <v>0.98784564184149604</v>
      </c>
      <c r="D4" s="41">
        <v>1.01462480142043</v>
      </c>
      <c r="E4" s="41">
        <v>1.00934375845812</v>
      </c>
      <c r="F4" s="63"/>
      <c r="G4" s="63"/>
      <c r="H4" s="54">
        <v>0.81</v>
      </c>
      <c r="I4" s="54">
        <v>0.81</v>
      </c>
      <c r="J4" s="54">
        <v>0.81</v>
      </c>
      <c r="K4" s="54">
        <v>0.81</v>
      </c>
      <c r="L4" s="54">
        <v>0.81</v>
      </c>
      <c r="M4" s="54">
        <v>0.81</v>
      </c>
      <c r="N4" s="54">
        <v>0.81</v>
      </c>
      <c r="O4" s="54">
        <v>0.81</v>
      </c>
      <c r="P4" s="54">
        <v>0.81</v>
      </c>
      <c r="Q4" s="37">
        <v>0.81</v>
      </c>
      <c r="R4" s="45">
        <v>0.81</v>
      </c>
      <c r="S4" s="36">
        <v>1</v>
      </c>
      <c r="T4" s="37">
        <v>0.81</v>
      </c>
      <c r="U4" s="45">
        <v>0.81</v>
      </c>
      <c r="V4" s="36">
        <v>1</v>
      </c>
      <c r="W4" s="37">
        <v>0.81</v>
      </c>
      <c r="X4" s="45">
        <v>0.81</v>
      </c>
      <c r="Y4" s="36">
        <v>1</v>
      </c>
      <c r="Z4" s="37">
        <v>0.81</v>
      </c>
      <c r="AA4" s="45">
        <v>0.81</v>
      </c>
      <c r="AB4" s="36">
        <v>1</v>
      </c>
      <c r="AC4" s="37">
        <v>0.81</v>
      </c>
      <c r="AD4" s="45">
        <v>0.81</v>
      </c>
      <c r="AE4" s="36">
        <v>1</v>
      </c>
      <c r="AF4" s="37">
        <v>0.81</v>
      </c>
      <c r="AG4" s="45">
        <v>0.81</v>
      </c>
      <c r="AH4" s="36">
        <v>1</v>
      </c>
      <c r="AI4" s="37">
        <v>0.81</v>
      </c>
      <c r="AJ4" s="45">
        <v>0.81</v>
      </c>
      <c r="AK4" s="36">
        <v>1</v>
      </c>
      <c r="AL4" s="37">
        <v>0.81</v>
      </c>
      <c r="AM4" s="45">
        <v>0.81</v>
      </c>
      <c r="AN4" s="36">
        <v>1</v>
      </c>
      <c r="AO4" s="68" t="s">
        <v>94</v>
      </c>
      <c r="AP4" s="68" t="s">
        <v>95</v>
      </c>
    </row>
    <row r="5" spans="1:42" ht="14.25" thickTop="1" thickBot="1" x14ac:dyDescent="0.25">
      <c r="A5" s="55" t="s">
        <v>25</v>
      </c>
      <c r="B5" s="55" t="s">
        <v>25</v>
      </c>
      <c r="C5" s="41">
        <v>1.1779195606917201</v>
      </c>
      <c r="D5" s="41">
        <v>1.2427149512918301</v>
      </c>
      <c r="E5" s="41">
        <v>1.25812991428799</v>
      </c>
      <c r="F5" s="63"/>
      <c r="G5" s="63"/>
      <c r="H5" s="54">
        <v>0.81</v>
      </c>
      <c r="I5" s="54">
        <v>0.81</v>
      </c>
      <c r="J5" s="54">
        <v>0.81</v>
      </c>
      <c r="K5" s="54">
        <v>0.81</v>
      </c>
      <c r="L5" s="54">
        <v>0.81</v>
      </c>
      <c r="M5" s="54">
        <v>0.81</v>
      </c>
      <c r="N5" s="54">
        <v>0.81</v>
      </c>
      <c r="O5" s="54">
        <v>0.81</v>
      </c>
      <c r="P5" s="54">
        <v>0.81</v>
      </c>
      <c r="Q5" s="37">
        <v>0.81</v>
      </c>
      <c r="R5" s="45">
        <v>0.81</v>
      </c>
      <c r="S5" s="36">
        <v>1</v>
      </c>
      <c r="T5" s="37">
        <v>0.81</v>
      </c>
      <c r="U5" s="45">
        <v>0.81</v>
      </c>
      <c r="V5" s="36">
        <v>1</v>
      </c>
      <c r="W5" s="37">
        <v>0.81</v>
      </c>
      <c r="X5" s="45">
        <v>0.81</v>
      </c>
      <c r="Y5" s="36">
        <v>1</v>
      </c>
      <c r="Z5" s="37">
        <v>0.81</v>
      </c>
      <c r="AA5" s="45">
        <v>0.81</v>
      </c>
      <c r="AB5" s="36">
        <v>1</v>
      </c>
      <c r="AC5" s="37">
        <v>0.81</v>
      </c>
      <c r="AD5" s="45">
        <v>0.81</v>
      </c>
      <c r="AE5" s="36">
        <v>1</v>
      </c>
      <c r="AF5" s="37">
        <v>0.81</v>
      </c>
      <c r="AG5" s="45">
        <v>0.81</v>
      </c>
      <c r="AH5" s="36">
        <v>1</v>
      </c>
      <c r="AI5" s="37">
        <v>0.81</v>
      </c>
      <c r="AJ5" s="45">
        <v>0.81</v>
      </c>
      <c r="AK5" s="36">
        <v>1</v>
      </c>
      <c r="AL5" s="37">
        <v>0.81</v>
      </c>
      <c r="AM5" s="45">
        <v>0.81</v>
      </c>
      <c r="AN5" s="36">
        <v>1</v>
      </c>
      <c r="AO5" s="68" t="s">
        <v>94</v>
      </c>
      <c r="AP5" s="68" t="s">
        <v>95</v>
      </c>
    </row>
    <row r="6" spans="1:42" ht="14.25" thickTop="1" thickBot="1" x14ac:dyDescent="0.25">
      <c r="A6" s="55" t="s">
        <v>25</v>
      </c>
      <c r="B6" s="55" t="s">
        <v>26</v>
      </c>
      <c r="C6" s="56">
        <v>0.52347759001593597</v>
      </c>
      <c r="D6" s="56">
        <v>0.44504164245593603</v>
      </c>
      <c r="E6" s="56">
        <v>0.401811353550174</v>
      </c>
      <c r="F6" s="56">
        <f>AVERAGE(C6:E6)</f>
        <v>0.45677686200734868</v>
      </c>
      <c r="G6" s="57">
        <f>(81%-F6)/9</f>
        <v>3.9247015332516816E-2</v>
      </c>
      <c r="H6" s="45">
        <f>F6+G6</f>
        <v>0.49602387733986553</v>
      </c>
      <c r="I6" s="46">
        <f>H6+G6</f>
        <v>0.53527089267238237</v>
      </c>
      <c r="J6" s="46">
        <f>I6+G6</f>
        <v>0.57451790800489921</v>
      </c>
      <c r="K6" s="46">
        <f>J6+G6</f>
        <v>0.61376492333741606</v>
      </c>
      <c r="L6" s="46">
        <f>K6+G6</f>
        <v>0.6530119386699329</v>
      </c>
      <c r="M6" s="46">
        <f>L6+G6</f>
        <v>0.69225895400244974</v>
      </c>
      <c r="N6" s="46">
        <f>M6+G6</f>
        <v>0.73150596933496659</v>
      </c>
      <c r="O6" s="46">
        <f>N6+G6</f>
        <v>0.77075298466748343</v>
      </c>
      <c r="P6" s="46">
        <f>O6+G6</f>
        <v>0.81000000000000028</v>
      </c>
      <c r="Q6" s="34">
        <f>R6*0.9</f>
        <v>0.48174380340514417</v>
      </c>
      <c r="R6" s="35">
        <f>I6</f>
        <v>0.53527089267238237</v>
      </c>
      <c r="S6" s="36">
        <f>MIN(100%,R6*1.3)</f>
        <v>0.69585216047409715</v>
      </c>
      <c r="T6" s="34">
        <f>U6*0.9</f>
        <v>0.51706611720440931</v>
      </c>
      <c r="U6" s="35">
        <f>J6</f>
        <v>0.57451790800489921</v>
      </c>
      <c r="V6" s="36">
        <f>MIN(100%,U6*1.3)</f>
        <v>0.74687328040636902</v>
      </c>
      <c r="W6" s="34">
        <f>X6*0.9</f>
        <v>0.55238843100367452</v>
      </c>
      <c r="X6" s="35">
        <f>K6</f>
        <v>0.61376492333741606</v>
      </c>
      <c r="Y6" s="36">
        <f>MIN(100%,X6*1.3)</f>
        <v>0.7978944003386409</v>
      </c>
      <c r="Z6" s="34">
        <f>AA6*0.9</f>
        <v>0.58771074480293961</v>
      </c>
      <c r="AA6" s="35">
        <f>L6</f>
        <v>0.6530119386699329</v>
      </c>
      <c r="AB6" s="36">
        <f>MIN(100%,AA6*1.3)</f>
        <v>0.84891552027091277</v>
      </c>
      <c r="AC6" s="34">
        <f>AD6*0.9</f>
        <v>0.62303305860220481</v>
      </c>
      <c r="AD6" s="35">
        <f>M6</f>
        <v>0.69225895400244974</v>
      </c>
      <c r="AE6" s="36">
        <f>MIN(100%,AD6*1.3)</f>
        <v>0.89993664020318465</v>
      </c>
      <c r="AF6" s="34">
        <f>AG6*0.9</f>
        <v>0.65835537240146991</v>
      </c>
      <c r="AG6" s="35">
        <f>N6</f>
        <v>0.73150596933496659</v>
      </c>
      <c r="AH6" s="36">
        <f>MIN(100%,AG6*1.3)</f>
        <v>0.95095776013545663</v>
      </c>
      <c r="AI6" s="34">
        <f>AJ6*0.9</f>
        <v>0.69367768620073511</v>
      </c>
      <c r="AJ6" s="35">
        <f>O6</f>
        <v>0.77075298466748343</v>
      </c>
      <c r="AK6" s="36">
        <f>MIN(100%,AJ6*1.3)</f>
        <v>1</v>
      </c>
      <c r="AL6" s="34">
        <f>AM6*0.9</f>
        <v>0.72900000000000031</v>
      </c>
      <c r="AM6" s="35">
        <f>P6</f>
        <v>0.81000000000000028</v>
      </c>
      <c r="AN6" s="36">
        <f>MIN(100%,AM6*1.3)</f>
        <v>1</v>
      </c>
      <c r="AO6" s="55" t="s">
        <v>31</v>
      </c>
      <c r="AP6" s="58" t="s">
        <v>110</v>
      </c>
    </row>
    <row r="7" spans="1:42" ht="14.25" thickTop="1" thickBot="1" x14ac:dyDescent="0.25">
      <c r="A7" s="55" t="s">
        <v>19</v>
      </c>
      <c r="B7" s="55" t="s">
        <v>61</v>
      </c>
      <c r="C7" s="56">
        <v>0.63733396584440205</v>
      </c>
      <c r="D7" s="56">
        <v>0</v>
      </c>
      <c r="E7" s="41">
        <v>0.81501837793274001</v>
      </c>
      <c r="F7" s="63"/>
      <c r="G7" s="63"/>
      <c r="H7" s="54">
        <v>0.81</v>
      </c>
      <c r="I7" s="54">
        <v>0.81</v>
      </c>
      <c r="J7" s="54">
        <v>0.81</v>
      </c>
      <c r="K7" s="54">
        <v>0.81</v>
      </c>
      <c r="L7" s="54">
        <v>0.81</v>
      </c>
      <c r="M7" s="54">
        <v>0.81</v>
      </c>
      <c r="N7" s="54">
        <v>0.81</v>
      </c>
      <c r="O7" s="54">
        <v>0.81</v>
      </c>
      <c r="P7" s="54">
        <v>0.81</v>
      </c>
      <c r="Q7" s="37">
        <v>0.81</v>
      </c>
      <c r="R7" s="45">
        <v>0.81</v>
      </c>
      <c r="S7" s="36">
        <v>1</v>
      </c>
      <c r="T7" s="37">
        <v>0.81</v>
      </c>
      <c r="U7" s="45">
        <v>0.81</v>
      </c>
      <c r="V7" s="36">
        <v>1</v>
      </c>
      <c r="W7" s="37">
        <v>0.81</v>
      </c>
      <c r="X7" s="45">
        <v>0.81</v>
      </c>
      <c r="Y7" s="36">
        <v>1</v>
      </c>
      <c r="Z7" s="37">
        <v>0.81</v>
      </c>
      <c r="AA7" s="45">
        <v>0.81</v>
      </c>
      <c r="AB7" s="36">
        <v>1</v>
      </c>
      <c r="AC7" s="37">
        <v>0.81</v>
      </c>
      <c r="AD7" s="45">
        <v>0.81</v>
      </c>
      <c r="AE7" s="36">
        <v>1</v>
      </c>
      <c r="AF7" s="37">
        <v>0.81</v>
      </c>
      <c r="AG7" s="45">
        <v>0.81</v>
      </c>
      <c r="AH7" s="36">
        <v>1</v>
      </c>
      <c r="AI7" s="37">
        <v>0.81</v>
      </c>
      <c r="AJ7" s="45">
        <v>0.81</v>
      </c>
      <c r="AK7" s="36">
        <v>1</v>
      </c>
      <c r="AL7" s="37">
        <v>0.81</v>
      </c>
      <c r="AM7" s="45">
        <v>0.81</v>
      </c>
      <c r="AN7" s="36">
        <v>1</v>
      </c>
      <c r="AO7" s="68" t="s">
        <v>94</v>
      </c>
      <c r="AP7" s="68" t="s">
        <v>95</v>
      </c>
    </row>
    <row r="8" spans="1:42" ht="14.25" thickTop="1" thickBot="1" x14ac:dyDescent="0.25">
      <c r="A8" s="55" t="s">
        <v>19</v>
      </c>
      <c r="B8" s="55" t="s">
        <v>22</v>
      </c>
      <c r="C8" s="41">
        <v>0.86418164860257896</v>
      </c>
      <c r="D8" s="41">
        <v>0.92782152230971104</v>
      </c>
      <c r="E8" s="56">
        <v>0.724631001432681</v>
      </c>
      <c r="F8" s="63"/>
      <c r="G8" s="63"/>
      <c r="H8" s="54">
        <v>0.81</v>
      </c>
      <c r="I8" s="54">
        <v>0.81</v>
      </c>
      <c r="J8" s="54">
        <v>0.81</v>
      </c>
      <c r="K8" s="54">
        <v>0.81</v>
      </c>
      <c r="L8" s="54">
        <v>0.81</v>
      </c>
      <c r="M8" s="54">
        <v>0.81</v>
      </c>
      <c r="N8" s="54">
        <v>0.81</v>
      </c>
      <c r="O8" s="54">
        <v>0.81</v>
      </c>
      <c r="P8" s="54">
        <v>0.81</v>
      </c>
      <c r="Q8" s="37">
        <v>0.81</v>
      </c>
      <c r="R8" s="45">
        <v>0.81</v>
      </c>
      <c r="S8" s="36">
        <v>1</v>
      </c>
      <c r="T8" s="37">
        <v>0.81</v>
      </c>
      <c r="U8" s="45">
        <v>0.81</v>
      </c>
      <c r="V8" s="36">
        <v>1</v>
      </c>
      <c r="W8" s="37">
        <v>0.81</v>
      </c>
      <c r="X8" s="45">
        <v>0.81</v>
      </c>
      <c r="Y8" s="36">
        <v>1</v>
      </c>
      <c r="Z8" s="37">
        <v>0.81</v>
      </c>
      <c r="AA8" s="45">
        <v>0.81</v>
      </c>
      <c r="AB8" s="36">
        <v>1</v>
      </c>
      <c r="AC8" s="37">
        <v>0.81</v>
      </c>
      <c r="AD8" s="45">
        <v>0.81</v>
      </c>
      <c r="AE8" s="36">
        <v>1</v>
      </c>
      <c r="AF8" s="37">
        <v>0.81</v>
      </c>
      <c r="AG8" s="45">
        <v>0.81</v>
      </c>
      <c r="AH8" s="36">
        <v>1</v>
      </c>
      <c r="AI8" s="37">
        <v>0.81</v>
      </c>
      <c r="AJ8" s="45">
        <v>0.81</v>
      </c>
      <c r="AK8" s="36">
        <v>1</v>
      </c>
      <c r="AL8" s="37">
        <v>0.81</v>
      </c>
      <c r="AM8" s="45">
        <v>0.81</v>
      </c>
      <c r="AN8" s="36">
        <v>1</v>
      </c>
      <c r="AO8" s="68" t="s">
        <v>94</v>
      </c>
      <c r="AP8" s="68" t="s">
        <v>95</v>
      </c>
    </row>
    <row r="9" spans="1:42" ht="14.25" thickTop="1" thickBot="1" x14ac:dyDescent="0.25">
      <c r="A9" s="55" t="s">
        <v>19</v>
      </c>
      <c r="B9" s="55" t="s">
        <v>62</v>
      </c>
      <c r="C9" s="56">
        <v>0.17138392358841101</v>
      </c>
      <c r="D9" s="56">
        <v>0.375744047619048</v>
      </c>
      <c r="E9" s="56">
        <v>0.34358617893242999</v>
      </c>
      <c r="F9" s="56">
        <f>AVERAGE(C9:E9)</f>
        <v>0.29690471671329632</v>
      </c>
      <c r="G9" s="57">
        <f>(81%-F9)/9</f>
        <v>5.7010587031855971E-2</v>
      </c>
      <c r="H9" s="45">
        <f>F9+G9</f>
        <v>0.35391530374515229</v>
      </c>
      <c r="I9" s="46">
        <f>H9+G9</f>
        <v>0.41092589077700825</v>
      </c>
      <c r="J9" s="46">
        <f>I9+G9</f>
        <v>0.46793647780886422</v>
      </c>
      <c r="K9" s="46">
        <f>J9+G9</f>
        <v>0.52494706484072018</v>
      </c>
      <c r="L9" s="46">
        <f>K9+G9</f>
        <v>0.5819576518725762</v>
      </c>
      <c r="M9" s="46">
        <f>L9+G9</f>
        <v>0.63896823890443222</v>
      </c>
      <c r="N9" s="46">
        <f>M9+G9</f>
        <v>0.69597882593628824</v>
      </c>
      <c r="O9" s="46">
        <f>N9+G9</f>
        <v>0.75298941296814426</v>
      </c>
      <c r="P9" s="46">
        <f>O9+G9</f>
        <v>0.81000000000000028</v>
      </c>
      <c r="Q9" s="34">
        <f>R9*0.9</f>
        <v>0.36983330169930745</v>
      </c>
      <c r="R9" s="35">
        <f>I9</f>
        <v>0.41092589077700825</v>
      </c>
      <c r="S9" s="36">
        <f>MIN(100%,R9*1.3)</f>
        <v>0.53420365801011072</v>
      </c>
      <c r="T9" s="34">
        <f>U9*0.9</f>
        <v>0.42114283002797781</v>
      </c>
      <c r="U9" s="35">
        <f>J9</f>
        <v>0.46793647780886422</v>
      </c>
      <c r="V9" s="36">
        <f>MIN(100%,U9*1.3)</f>
        <v>0.60831742115152354</v>
      </c>
      <c r="W9" s="34">
        <f>X9*0.9</f>
        <v>0.47245235835664817</v>
      </c>
      <c r="X9" s="35">
        <f>K9</f>
        <v>0.52494706484072018</v>
      </c>
      <c r="Y9" s="36">
        <f>MIN(100%,X9*1.3)</f>
        <v>0.68243118429293625</v>
      </c>
      <c r="Z9" s="34">
        <f>AA9*0.9</f>
        <v>0.52376188668531865</v>
      </c>
      <c r="AA9" s="35">
        <f>L9</f>
        <v>0.5819576518725762</v>
      </c>
      <c r="AB9" s="36">
        <f>MIN(100%,AA9*1.3)</f>
        <v>0.75654494743434908</v>
      </c>
      <c r="AC9" s="34">
        <f>AD9*0.9</f>
        <v>0.57507141501398906</v>
      </c>
      <c r="AD9" s="35">
        <f>M9</f>
        <v>0.63896823890443222</v>
      </c>
      <c r="AE9" s="36">
        <f>MIN(100%,AD9*1.3)</f>
        <v>0.8306587105757619</v>
      </c>
      <c r="AF9" s="34">
        <f>AG9*0.9</f>
        <v>0.62638094334265948</v>
      </c>
      <c r="AG9" s="35">
        <f>N9</f>
        <v>0.69597882593628824</v>
      </c>
      <c r="AH9" s="36">
        <f>MIN(100%,AG9*1.3)</f>
        <v>0.90477247371717473</v>
      </c>
      <c r="AI9" s="34">
        <f>AJ9*0.9</f>
        <v>0.6776904716713299</v>
      </c>
      <c r="AJ9" s="35">
        <f>O9</f>
        <v>0.75298941296814426</v>
      </c>
      <c r="AK9" s="36">
        <f>MIN(100%,AJ9*1.3)</f>
        <v>0.97888623685858756</v>
      </c>
      <c r="AL9" s="34">
        <f>AM9*0.9</f>
        <v>0.72900000000000031</v>
      </c>
      <c r="AM9" s="35">
        <f>P9</f>
        <v>0.81000000000000028</v>
      </c>
      <c r="AN9" s="36">
        <f>MIN(100%,AM9*1.3)</f>
        <v>1</v>
      </c>
      <c r="AO9" s="55" t="s">
        <v>31</v>
      </c>
      <c r="AP9" s="58" t="s">
        <v>110</v>
      </c>
    </row>
    <row r="10" spans="1:42" ht="14.25" thickTop="1" thickBot="1" x14ac:dyDescent="0.25">
      <c r="A10" s="55" t="s">
        <v>19</v>
      </c>
      <c r="B10" s="55" t="s">
        <v>43</v>
      </c>
      <c r="C10" s="41">
        <v>1.17661655232813</v>
      </c>
      <c r="D10" s="41">
        <v>1.1696878147029199</v>
      </c>
      <c r="E10" s="41">
        <v>0.89605713710218904</v>
      </c>
      <c r="F10" s="63"/>
      <c r="G10" s="63"/>
      <c r="H10" s="54">
        <v>0.81</v>
      </c>
      <c r="I10" s="54">
        <v>0.81</v>
      </c>
      <c r="J10" s="54">
        <v>0.81</v>
      </c>
      <c r="K10" s="54">
        <v>0.81</v>
      </c>
      <c r="L10" s="54">
        <v>0.81</v>
      </c>
      <c r="M10" s="54">
        <v>0.81</v>
      </c>
      <c r="N10" s="54">
        <v>0.81</v>
      </c>
      <c r="O10" s="54">
        <v>0.81</v>
      </c>
      <c r="P10" s="54">
        <v>0.81</v>
      </c>
      <c r="Q10" s="37">
        <v>0.81</v>
      </c>
      <c r="R10" s="45">
        <v>0.81</v>
      </c>
      <c r="S10" s="36">
        <v>1</v>
      </c>
      <c r="T10" s="37">
        <v>0.81</v>
      </c>
      <c r="U10" s="45">
        <v>0.81</v>
      </c>
      <c r="V10" s="36">
        <v>1</v>
      </c>
      <c r="W10" s="37">
        <v>0.81</v>
      </c>
      <c r="X10" s="45">
        <v>0.81</v>
      </c>
      <c r="Y10" s="36">
        <v>1</v>
      </c>
      <c r="Z10" s="37">
        <v>0.81</v>
      </c>
      <c r="AA10" s="45">
        <v>0.81</v>
      </c>
      <c r="AB10" s="36">
        <v>1</v>
      </c>
      <c r="AC10" s="37">
        <v>0.81</v>
      </c>
      <c r="AD10" s="45">
        <v>0.81</v>
      </c>
      <c r="AE10" s="36">
        <v>1</v>
      </c>
      <c r="AF10" s="37">
        <v>0.81</v>
      </c>
      <c r="AG10" s="45">
        <v>0.81</v>
      </c>
      <c r="AH10" s="36">
        <v>1</v>
      </c>
      <c r="AI10" s="37">
        <v>0.81</v>
      </c>
      <c r="AJ10" s="45">
        <v>0.81</v>
      </c>
      <c r="AK10" s="36">
        <v>1</v>
      </c>
      <c r="AL10" s="37">
        <v>0.81</v>
      </c>
      <c r="AM10" s="45">
        <v>0.81</v>
      </c>
      <c r="AN10" s="36">
        <v>1</v>
      </c>
      <c r="AO10" s="68" t="s">
        <v>94</v>
      </c>
      <c r="AP10" s="68" t="s">
        <v>95</v>
      </c>
    </row>
    <row r="11" spans="1:42" ht="14.25" thickTop="1" thickBot="1" x14ac:dyDescent="0.25">
      <c r="A11" s="55" t="s">
        <v>19</v>
      </c>
      <c r="B11" s="55" t="s">
        <v>38</v>
      </c>
      <c r="C11" s="41">
        <v>1.1635681971973699</v>
      </c>
      <c r="D11" s="41">
        <v>1.22719855340919</v>
      </c>
      <c r="E11" s="41">
        <v>1.23493849362071</v>
      </c>
      <c r="F11" s="63"/>
      <c r="G11" s="63"/>
      <c r="H11" s="54">
        <v>0.81</v>
      </c>
      <c r="I11" s="54">
        <v>0.81</v>
      </c>
      <c r="J11" s="54">
        <v>0.81</v>
      </c>
      <c r="K11" s="54">
        <v>0.81</v>
      </c>
      <c r="L11" s="54">
        <v>0.81</v>
      </c>
      <c r="M11" s="54">
        <v>0.81</v>
      </c>
      <c r="N11" s="54">
        <v>0.81</v>
      </c>
      <c r="O11" s="54">
        <v>0.81</v>
      </c>
      <c r="P11" s="54">
        <v>0.81</v>
      </c>
      <c r="Q11" s="37">
        <v>0.81</v>
      </c>
      <c r="R11" s="45">
        <v>0.81</v>
      </c>
      <c r="S11" s="36">
        <v>1</v>
      </c>
      <c r="T11" s="37">
        <v>0.81</v>
      </c>
      <c r="U11" s="45">
        <v>0.81</v>
      </c>
      <c r="V11" s="36">
        <v>1</v>
      </c>
      <c r="W11" s="37">
        <v>0.81</v>
      </c>
      <c r="X11" s="45">
        <v>0.81</v>
      </c>
      <c r="Y11" s="36">
        <v>1</v>
      </c>
      <c r="Z11" s="37">
        <v>0.81</v>
      </c>
      <c r="AA11" s="45">
        <v>0.81</v>
      </c>
      <c r="AB11" s="36">
        <v>1</v>
      </c>
      <c r="AC11" s="37">
        <v>0.81</v>
      </c>
      <c r="AD11" s="45">
        <v>0.81</v>
      </c>
      <c r="AE11" s="36">
        <v>1</v>
      </c>
      <c r="AF11" s="37">
        <v>0.81</v>
      </c>
      <c r="AG11" s="45">
        <v>0.81</v>
      </c>
      <c r="AH11" s="36">
        <v>1</v>
      </c>
      <c r="AI11" s="37">
        <v>0.81</v>
      </c>
      <c r="AJ11" s="45">
        <v>0.81</v>
      </c>
      <c r="AK11" s="36">
        <v>1</v>
      </c>
      <c r="AL11" s="37">
        <v>0.81</v>
      </c>
      <c r="AM11" s="45">
        <v>0.81</v>
      </c>
      <c r="AN11" s="36">
        <v>1</v>
      </c>
      <c r="AO11" s="68" t="s">
        <v>94</v>
      </c>
      <c r="AP11" s="68" t="s">
        <v>95</v>
      </c>
    </row>
    <row r="12" spans="1:42" ht="14.25" thickTop="1" thickBot="1" x14ac:dyDescent="0.25">
      <c r="A12" s="55" t="s">
        <v>19</v>
      </c>
      <c r="B12" s="55" t="s">
        <v>63</v>
      </c>
      <c r="C12" s="41">
        <v>0.807710372555282</v>
      </c>
      <c r="D12" s="41">
        <v>1.17441860465116</v>
      </c>
      <c r="E12" s="41">
        <v>1.6802776147791401</v>
      </c>
      <c r="F12" s="63"/>
      <c r="G12" s="63"/>
      <c r="H12" s="54">
        <v>0.81</v>
      </c>
      <c r="I12" s="54">
        <v>0.81</v>
      </c>
      <c r="J12" s="54">
        <v>0.81</v>
      </c>
      <c r="K12" s="54">
        <v>0.81</v>
      </c>
      <c r="L12" s="54">
        <v>0.81</v>
      </c>
      <c r="M12" s="54">
        <v>0.81</v>
      </c>
      <c r="N12" s="54">
        <v>0.81</v>
      </c>
      <c r="O12" s="54">
        <v>0.81</v>
      </c>
      <c r="P12" s="54">
        <v>0.81</v>
      </c>
      <c r="Q12" s="37">
        <v>0.81</v>
      </c>
      <c r="R12" s="45">
        <v>0.81</v>
      </c>
      <c r="S12" s="36">
        <v>1</v>
      </c>
      <c r="T12" s="37">
        <v>0.81</v>
      </c>
      <c r="U12" s="45">
        <v>0.81</v>
      </c>
      <c r="V12" s="36">
        <v>1</v>
      </c>
      <c r="W12" s="37">
        <v>0.81</v>
      </c>
      <c r="X12" s="45">
        <v>0.81</v>
      </c>
      <c r="Y12" s="36">
        <v>1</v>
      </c>
      <c r="Z12" s="37">
        <v>0.81</v>
      </c>
      <c r="AA12" s="45">
        <v>0.81</v>
      </c>
      <c r="AB12" s="36">
        <v>1</v>
      </c>
      <c r="AC12" s="37">
        <v>0.81</v>
      </c>
      <c r="AD12" s="45">
        <v>0.81</v>
      </c>
      <c r="AE12" s="36">
        <v>1</v>
      </c>
      <c r="AF12" s="37">
        <v>0.81</v>
      </c>
      <c r="AG12" s="45">
        <v>0.81</v>
      </c>
      <c r="AH12" s="36">
        <v>1</v>
      </c>
      <c r="AI12" s="37">
        <v>0.81</v>
      </c>
      <c r="AJ12" s="45">
        <v>0.81</v>
      </c>
      <c r="AK12" s="36">
        <v>1</v>
      </c>
      <c r="AL12" s="37">
        <v>0.81</v>
      </c>
      <c r="AM12" s="45">
        <v>0.81</v>
      </c>
      <c r="AN12" s="36">
        <v>1</v>
      </c>
      <c r="AO12" s="68" t="s">
        <v>94</v>
      </c>
      <c r="AP12" s="68" t="s">
        <v>95</v>
      </c>
    </row>
    <row r="13" spans="1:42" ht="14.25" thickTop="1" thickBot="1" x14ac:dyDescent="0.25">
      <c r="A13" s="55" t="s">
        <v>19</v>
      </c>
      <c r="B13" s="55" t="s">
        <v>58</v>
      </c>
      <c r="C13" s="56">
        <v>0</v>
      </c>
      <c r="D13" s="56">
        <v>0.35069444444444398</v>
      </c>
      <c r="E13" s="56">
        <v>0.42738768598912003</v>
      </c>
      <c r="F13" s="56">
        <f>AVERAGE(C13:E13)</f>
        <v>0.25936071014452133</v>
      </c>
      <c r="G13" s="57">
        <f>(81%-F13)/9</f>
        <v>6.1182143317275416E-2</v>
      </c>
      <c r="H13" s="45">
        <f>F13+G13</f>
        <v>0.32054285346179673</v>
      </c>
      <c r="I13" s="46">
        <f>H13+G13</f>
        <v>0.38172499677907212</v>
      </c>
      <c r="J13" s="46">
        <f>I13+G13</f>
        <v>0.44290714009634752</v>
      </c>
      <c r="K13" s="46">
        <f>J13+G13</f>
        <v>0.50408928341362291</v>
      </c>
      <c r="L13" s="46">
        <f>K13+G13</f>
        <v>0.56527142673089836</v>
      </c>
      <c r="M13" s="46">
        <f>L13+G13</f>
        <v>0.62645357004817381</v>
      </c>
      <c r="N13" s="46">
        <f>M13+G13</f>
        <v>0.68763571336544926</v>
      </c>
      <c r="O13" s="46">
        <f>N13+G13</f>
        <v>0.74881785668272471</v>
      </c>
      <c r="P13" s="46">
        <f>O13+G13</f>
        <v>0.81000000000000016</v>
      </c>
      <c r="Q13" s="37">
        <f>R13*0.9</f>
        <v>0.34355249710116492</v>
      </c>
      <c r="R13" s="38">
        <f>I13</f>
        <v>0.38172499677907212</v>
      </c>
      <c r="S13" s="36">
        <f>MIN(100%,R13*1.3)</f>
        <v>0.49624249581279378</v>
      </c>
      <c r="T13" s="37">
        <f>U13*0.9</f>
        <v>0.39861642608671277</v>
      </c>
      <c r="U13" s="38">
        <f>J13</f>
        <v>0.44290714009634752</v>
      </c>
      <c r="V13" s="36">
        <f>MIN(100%,U13*1.3)</f>
        <v>0.57577928212525176</v>
      </c>
      <c r="W13" s="37">
        <f>X13*0.9</f>
        <v>0.45368035507226062</v>
      </c>
      <c r="X13" s="38">
        <f>K13</f>
        <v>0.50408928341362291</v>
      </c>
      <c r="Y13" s="36">
        <f>MIN(100%,X13*1.3)</f>
        <v>0.65531606843770984</v>
      </c>
      <c r="Z13" s="37">
        <f>AA13*0.9</f>
        <v>0.50874428405780858</v>
      </c>
      <c r="AA13" s="38">
        <f>L13</f>
        <v>0.56527142673089836</v>
      </c>
      <c r="AB13" s="36">
        <f>MIN(100%,AA13*1.3)</f>
        <v>0.73485285475016793</v>
      </c>
      <c r="AC13" s="37">
        <f>AD13*0.9</f>
        <v>0.56380821304335649</v>
      </c>
      <c r="AD13" s="38">
        <f>M13</f>
        <v>0.62645357004817381</v>
      </c>
      <c r="AE13" s="36">
        <f>MIN(100%,AD13*1.3)</f>
        <v>0.81438964106262601</v>
      </c>
      <c r="AF13" s="37">
        <f>AG13*0.9</f>
        <v>0.61887214202890439</v>
      </c>
      <c r="AG13" s="38">
        <f>N13</f>
        <v>0.68763571336544926</v>
      </c>
      <c r="AH13" s="36">
        <f>MIN(100%,AG13*1.3)</f>
        <v>0.8939264273750841</v>
      </c>
      <c r="AI13" s="37">
        <f>AJ13*0.9</f>
        <v>0.6739360710144523</v>
      </c>
      <c r="AJ13" s="38">
        <f>O13</f>
        <v>0.74881785668272471</v>
      </c>
      <c r="AK13" s="36">
        <f>MIN(100%,AJ13*1.3)</f>
        <v>0.97346321368754218</v>
      </c>
      <c r="AL13" s="37">
        <f>AM13*0.9</f>
        <v>0.7290000000000002</v>
      </c>
      <c r="AM13" s="38">
        <f>P13</f>
        <v>0.81000000000000016</v>
      </c>
      <c r="AN13" s="36">
        <f>MIN(100%,AM13*1.3)</f>
        <v>1</v>
      </c>
      <c r="AO13" s="55" t="s">
        <v>31</v>
      </c>
      <c r="AP13" s="58" t="s">
        <v>110</v>
      </c>
    </row>
    <row r="14" spans="1:42" ht="14.25" thickTop="1" thickBot="1" x14ac:dyDescent="0.25">
      <c r="A14" s="55" t="s">
        <v>19</v>
      </c>
      <c r="B14" s="55" t="s">
        <v>49</v>
      </c>
      <c r="C14" s="56">
        <v>0.14637335100732701</v>
      </c>
      <c r="D14" s="56">
        <v>0.129156010230179</v>
      </c>
      <c r="E14" s="56">
        <v>0.13241482462635201</v>
      </c>
      <c r="F14" s="56">
        <f>AVERAGE(C14:E14)</f>
        <v>0.13598139528795269</v>
      </c>
      <c r="G14" s="57">
        <f>(81%-F14)/9</f>
        <v>7.4890956079116375E-2</v>
      </c>
      <c r="H14" s="45">
        <f>F14+G14</f>
        <v>0.21087235136706906</v>
      </c>
      <c r="I14" s="46">
        <f>H14+G14</f>
        <v>0.28576330744618544</v>
      </c>
      <c r="J14" s="46">
        <f>I14+G14</f>
        <v>0.36065426352530183</v>
      </c>
      <c r="K14" s="46">
        <f>J14+G14</f>
        <v>0.43554521960441822</v>
      </c>
      <c r="L14" s="46">
        <f>K14+G14</f>
        <v>0.51043617568353461</v>
      </c>
      <c r="M14" s="46">
        <f>L14+G14</f>
        <v>0.58532713176265094</v>
      </c>
      <c r="N14" s="46">
        <f>M14+G14</f>
        <v>0.66021808784176728</v>
      </c>
      <c r="O14" s="46">
        <f>N14+G14</f>
        <v>0.73510904392088361</v>
      </c>
      <c r="P14" s="46">
        <f>O14+G14</f>
        <v>0.80999999999999994</v>
      </c>
      <c r="Q14" s="37">
        <f>R14*0.9</f>
        <v>0.25718697670156693</v>
      </c>
      <c r="R14" s="38">
        <f>I14</f>
        <v>0.28576330744618544</v>
      </c>
      <c r="S14" s="36">
        <f>MIN(100%,R14*1.3)</f>
        <v>0.3714922996800411</v>
      </c>
      <c r="T14" s="37">
        <f>U14*0.9</f>
        <v>0.32458883717277165</v>
      </c>
      <c r="U14" s="38">
        <f>J14</f>
        <v>0.36065426352530183</v>
      </c>
      <c r="V14" s="36">
        <f>MIN(100%,U14*1.3)</f>
        <v>0.46885054258289238</v>
      </c>
      <c r="W14" s="37">
        <f>X14*0.9</f>
        <v>0.39199069764397643</v>
      </c>
      <c r="X14" s="38">
        <f>K14</f>
        <v>0.43554521960441822</v>
      </c>
      <c r="Y14" s="36">
        <f>MIN(100%,X14*1.3)</f>
        <v>0.56620878548574372</v>
      </c>
      <c r="Z14" s="37">
        <f>AA14*0.9</f>
        <v>0.45939255811518115</v>
      </c>
      <c r="AA14" s="38">
        <f>L14</f>
        <v>0.51043617568353461</v>
      </c>
      <c r="AB14" s="36">
        <f>MIN(100%,AA14*1.3)</f>
        <v>0.66356702838859505</v>
      </c>
      <c r="AC14" s="37">
        <f>AD14*0.9</f>
        <v>0.52679441858638587</v>
      </c>
      <c r="AD14" s="38">
        <f>M14</f>
        <v>0.58532713176265094</v>
      </c>
      <c r="AE14" s="36">
        <f>MIN(100%,AD14*1.3)</f>
        <v>0.76092527129144627</v>
      </c>
      <c r="AF14" s="37">
        <f>AG14*0.9</f>
        <v>0.59419627905759054</v>
      </c>
      <c r="AG14" s="38">
        <f>N14</f>
        <v>0.66021808784176728</v>
      </c>
      <c r="AH14" s="36">
        <f>MIN(100%,AG14*1.3)</f>
        <v>0.85828351419429749</v>
      </c>
      <c r="AI14" s="37">
        <f>AJ14*0.9</f>
        <v>0.66159813952879531</v>
      </c>
      <c r="AJ14" s="38">
        <f>O14</f>
        <v>0.73510904392088361</v>
      </c>
      <c r="AK14" s="36">
        <f>MIN(100%,AJ14*1.3)</f>
        <v>0.95564175709714871</v>
      </c>
      <c r="AL14" s="37">
        <f>AM14*0.9</f>
        <v>0.72899999999999998</v>
      </c>
      <c r="AM14" s="38">
        <f>P14</f>
        <v>0.80999999999999994</v>
      </c>
      <c r="AN14" s="36">
        <f>MIN(100%,AM14*1.3)</f>
        <v>1</v>
      </c>
      <c r="AO14" s="55" t="s">
        <v>31</v>
      </c>
      <c r="AP14" s="58" t="s">
        <v>110</v>
      </c>
    </row>
    <row r="15" spans="1:42" ht="14.25" thickTop="1" thickBot="1" x14ac:dyDescent="0.25">
      <c r="A15" s="55" t="s">
        <v>19</v>
      </c>
      <c r="B15" s="55" t="s">
        <v>24</v>
      </c>
      <c r="C15" s="56">
        <v>0.71740104698063401</v>
      </c>
      <c r="D15" s="56">
        <v>0.446902654867257</v>
      </c>
      <c r="E15" s="56">
        <v>0.417037587539279</v>
      </c>
      <c r="F15" s="56">
        <f>AVERAGE(C15:E15)</f>
        <v>0.52711376312905667</v>
      </c>
      <c r="G15" s="57">
        <f>(81%-F15)/9</f>
        <v>3.1431804096771487E-2</v>
      </c>
      <c r="H15" s="45">
        <f>F15+G15</f>
        <v>0.55854556722582815</v>
      </c>
      <c r="I15" s="46">
        <f>H15+G15</f>
        <v>0.58997737132259964</v>
      </c>
      <c r="J15" s="46">
        <f>I15+G15</f>
        <v>0.62140917541937113</v>
      </c>
      <c r="K15" s="46">
        <f>J15+G15</f>
        <v>0.65284097951614262</v>
      </c>
      <c r="L15" s="46">
        <f>K15+G15</f>
        <v>0.6842727836129141</v>
      </c>
      <c r="M15" s="46">
        <f>L15+G15</f>
        <v>0.71570458770968559</v>
      </c>
      <c r="N15" s="46">
        <f>M15+G15</f>
        <v>0.74713639180645708</v>
      </c>
      <c r="O15" s="46">
        <f>N15+G15</f>
        <v>0.77856819590322857</v>
      </c>
      <c r="P15" s="46">
        <f>O15+G15</f>
        <v>0.81</v>
      </c>
      <c r="Q15" s="37">
        <f>R15*0.9</f>
        <v>0.53097963419033967</v>
      </c>
      <c r="R15" s="38">
        <f>I15</f>
        <v>0.58997737132259964</v>
      </c>
      <c r="S15" s="36">
        <f>MIN(100%,R15*1.3)</f>
        <v>0.76697058271937957</v>
      </c>
      <c r="T15" s="37">
        <f>U15*0.9</f>
        <v>0.55926825787743406</v>
      </c>
      <c r="U15" s="38">
        <f>J15</f>
        <v>0.62140917541937113</v>
      </c>
      <c r="V15" s="36">
        <f>MIN(100%,U15*1.3)</f>
        <v>0.80783192804518245</v>
      </c>
      <c r="W15" s="37">
        <f>X15*0.9</f>
        <v>0.58755688156452834</v>
      </c>
      <c r="X15" s="38">
        <f>K15</f>
        <v>0.65284097951614262</v>
      </c>
      <c r="Y15" s="36">
        <f>MIN(100%,X15*1.3)</f>
        <v>0.84869327337098543</v>
      </c>
      <c r="Z15" s="37">
        <f>AA15*0.9</f>
        <v>0.61584550525162274</v>
      </c>
      <c r="AA15" s="38">
        <f>L15</f>
        <v>0.6842727836129141</v>
      </c>
      <c r="AB15" s="36">
        <f>MIN(100%,AA15*1.3)</f>
        <v>0.88955461869678831</v>
      </c>
      <c r="AC15" s="37">
        <f>AD15*0.9</f>
        <v>0.64413412893871702</v>
      </c>
      <c r="AD15" s="38">
        <f>M15</f>
        <v>0.71570458770968559</v>
      </c>
      <c r="AE15" s="36">
        <f>MIN(100%,AD15*1.3)</f>
        <v>0.9304159640225913</v>
      </c>
      <c r="AF15" s="37">
        <f>AG15*0.9</f>
        <v>0.67242275262581142</v>
      </c>
      <c r="AG15" s="38">
        <f>N15</f>
        <v>0.74713639180645708</v>
      </c>
      <c r="AH15" s="36">
        <f>MIN(100%,AG15*1.3)</f>
        <v>0.97127730934839418</v>
      </c>
      <c r="AI15" s="37">
        <f>AJ15*0.9</f>
        <v>0.7007113763129057</v>
      </c>
      <c r="AJ15" s="38">
        <f>O15</f>
        <v>0.77856819590322857</v>
      </c>
      <c r="AK15" s="36">
        <f>MIN(100%,AJ15*1.3)</f>
        <v>1</v>
      </c>
      <c r="AL15" s="37">
        <f>AM15*0.9</f>
        <v>0.72900000000000009</v>
      </c>
      <c r="AM15" s="38">
        <f>P15</f>
        <v>0.81</v>
      </c>
      <c r="AN15" s="36">
        <f>MIN(100%,AM15*1.3)</f>
        <v>1</v>
      </c>
      <c r="AO15" s="55" t="s">
        <v>31</v>
      </c>
      <c r="AP15" s="58" t="s">
        <v>110</v>
      </c>
    </row>
    <row r="16" spans="1:42" ht="14.25" thickTop="1" thickBot="1" x14ac:dyDescent="0.25">
      <c r="A16" s="55" t="s">
        <v>41</v>
      </c>
      <c r="B16" s="55" t="s">
        <v>41</v>
      </c>
      <c r="C16" s="41">
        <v>0.91195754462288503</v>
      </c>
      <c r="D16" s="41">
        <v>1.0910866618831201</v>
      </c>
      <c r="E16" s="41">
        <v>1.1926577834146601</v>
      </c>
      <c r="F16" s="63"/>
      <c r="G16" s="63"/>
      <c r="H16" s="54">
        <v>0.81</v>
      </c>
      <c r="I16" s="54">
        <v>0.81</v>
      </c>
      <c r="J16" s="54">
        <v>0.81</v>
      </c>
      <c r="K16" s="54">
        <v>0.81</v>
      </c>
      <c r="L16" s="54">
        <v>0.81</v>
      </c>
      <c r="M16" s="54">
        <v>0.81</v>
      </c>
      <c r="N16" s="54">
        <v>0.81</v>
      </c>
      <c r="O16" s="54">
        <v>0.81</v>
      </c>
      <c r="P16" s="54">
        <v>0.81</v>
      </c>
      <c r="Q16" s="37">
        <v>0.81</v>
      </c>
      <c r="R16" s="45">
        <v>0.81</v>
      </c>
      <c r="S16" s="36">
        <v>1</v>
      </c>
      <c r="T16" s="37">
        <v>0.81</v>
      </c>
      <c r="U16" s="45">
        <v>0.81</v>
      </c>
      <c r="V16" s="36">
        <v>1</v>
      </c>
      <c r="W16" s="37">
        <v>0.81</v>
      </c>
      <c r="X16" s="45">
        <v>0.81</v>
      </c>
      <c r="Y16" s="36">
        <v>1</v>
      </c>
      <c r="Z16" s="37">
        <v>0.81</v>
      </c>
      <c r="AA16" s="45">
        <v>0.81</v>
      </c>
      <c r="AB16" s="36">
        <v>1</v>
      </c>
      <c r="AC16" s="37">
        <v>0.81</v>
      </c>
      <c r="AD16" s="45">
        <v>0.81</v>
      </c>
      <c r="AE16" s="36">
        <v>1</v>
      </c>
      <c r="AF16" s="37">
        <v>0.81</v>
      </c>
      <c r="AG16" s="45">
        <v>0.81</v>
      </c>
      <c r="AH16" s="36">
        <v>1</v>
      </c>
      <c r="AI16" s="37">
        <v>0.81</v>
      </c>
      <c r="AJ16" s="45">
        <v>0.81</v>
      </c>
      <c r="AK16" s="36">
        <v>1</v>
      </c>
      <c r="AL16" s="37">
        <v>0.81</v>
      </c>
      <c r="AM16" s="45">
        <v>0.81</v>
      </c>
      <c r="AN16" s="36">
        <v>1</v>
      </c>
      <c r="AO16" s="68" t="s">
        <v>94</v>
      </c>
      <c r="AP16" s="68" t="s">
        <v>95</v>
      </c>
    </row>
    <row r="17" spans="1:42" ht="14.25" thickTop="1" thickBot="1" x14ac:dyDescent="0.25">
      <c r="A17" s="55" t="s">
        <v>41</v>
      </c>
      <c r="B17" s="55" t="s">
        <v>42</v>
      </c>
      <c r="C17" s="41">
        <v>1.0333377794090901</v>
      </c>
      <c r="D17" s="41">
        <v>0.94659468050296802</v>
      </c>
      <c r="E17" s="41">
        <v>0.85184369384589598</v>
      </c>
      <c r="F17" s="63"/>
      <c r="G17" s="63"/>
      <c r="H17" s="54">
        <v>0.81</v>
      </c>
      <c r="I17" s="54">
        <v>0.81</v>
      </c>
      <c r="J17" s="54">
        <v>0.81</v>
      </c>
      <c r="K17" s="54">
        <v>0.81</v>
      </c>
      <c r="L17" s="54">
        <v>0.81</v>
      </c>
      <c r="M17" s="54">
        <v>0.81</v>
      </c>
      <c r="N17" s="54">
        <v>0.81</v>
      </c>
      <c r="O17" s="54">
        <v>0.81</v>
      </c>
      <c r="P17" s="54">
        <v>0.81</v>
      </c>
      <c r="Q17" s="37">
        <v>0.81</v>
      </c>
      <c r="R17" s="45">
        <v>0.81</v>
      </c>
      <c r="S17" s="36">
        <v>1</v>
      </c>
      <c r="T17" s="37">
        <v>0.81</v>
      </c>
      <c r="U17" s="45">
        <v>0.81</v>
      </c>
      <c r="V17" s="36">
        <v>1</v>
      </c>
      <c r="W17" s="37">
        <v>0.81</v>
      </c>
      <c r="X17" s="45">
        <v>0.81</v>
      </c>
      <c r="Y17" s="36">
        <v>1</v>
      </c>
      <c r="Z17" s="37">
        <v>0.81</v>
      </c>
      <c r="AA17" s="45">
        <v>0.81</v>
      </c>
      <c r="AB17" s="36">
        <v>1</v>
      </c>
      <c r="AC17" s="37">
        <v>0.81</v>
      </c>
      <c r="AD17" s="45">
        <v>0.81</v>
      </c>
      <c r="AE17" s="36">
        <v>1</v>
      </c>
      <c r="AF17" s="37">
        <v>0.81</v>
      </c>
      <c r="AG17" s="45">
        <v>0.81</v>
      </c>
      <c r="AH17" s="36">
        <v>1</v>
      </c>
      <c r="AI17" s="37">
        <v>0.81</v>
      </c>
      <c r="AJ17" s="45">
        <v>0.81</v>
      </c>
      <c r="AK17" s="36">
        <v>1</v>
      </c>
      <c r="AL17" s="37">
        <v>0.81</v>
      </c>
      <c r="AM17" s="45">
        <v>0.81</v>
      </c>
      <c r="AN17" s="36">
        <v>1</v>
      </c>
      <c r="AO17" s="68" t="s">
        <v>94</v>
      </c>
      <c r="AP17" s="68" t="s">
        <v>95</v>
      </c>
    </row>
    <row r="18" spans="1:42" ht="14.25" thickTop="1" thickBot="1" x14ac:dyDescent="0.25">
      <c r="A18" s="55" t="s">
        <v>23</v>
      </c>
      <c r="B18" s="55" t="s">
        <v>50</v>
      </c>
      <c r="C18" s="56">
        <v>0</v>
      </c>
      <c r="D18" s="41">
        <v>0.980582524271844</v>
      </c>
      <c r="E18" s="56">
        <v>0.64899611576125604</v>
      </c>
      <c r="F18" s="63"/>
      <c r="G18" s="63"/>
      <c r="H18" s="54">
        <v>0.81</v>
      </c>
      <c r="I18" s="54">
        <v>0.81</v>
      </c>
      <c r="J18" s="54">
        <v>0.81</v>
      </c>
      <c r="K18" s="54">
        <v>0.81</v>
      </c>
      <c r="L18" s="54">
        <v>0.81</v>
      </c>
      <c r="M18" s="54">
        <v>0.81</v>
      </c>
      <c r="N18" s="54">
        <v>0.81</v>
      </c>
      <c r="O18" s="54">
        <v>0.81</v>
      </c>
      <c r="P18" s="54">
        <v>0.81</v>
      </c>
      <c r="Q18" s="37">
        <v>0.81</v>
      </c>
      <c r="R18" s="45">
        <v>0.81</v>
      </c>
      <c r="S18" s="36">
        <v>1</v>
      </c>
      <c r="T18" s="37">
        <v>0.81</v>
      </c>
      <c r="U18" s="45">
        <v>0.81</v>
      </c>
      <c r="V18" s="36">
        <v>1</v>
      </c>
      <c r="W18" s="37">
        <v>0.81</v>
      </c>
      <c r="X18" s="45">
        <v>0.81</v>
      </c>
      <c r="Y18" s="36">
        <v>1</v>
      </c>
      <c r="Z18" s="37">
        <v>0.81</v>
      </c>
      <c r="AA18" s="45">
        <v>0.81</v>
      </c>
      <c r="AB18" s="36">
        <v>1</v>
      </c>
      <c r="AC18" s="37">
        <v>0.81</v>
      </c>
      <c r="AD18" s="45">
        <v>0.81</v>
      </c>
      <c r="AE18" s="36">
        <v>1</v>
      </c>
      <c r="AF18" s="37">
        <v>0.81</v>
      </c>
      <c r="AG18" s="45">
        <v>0.81</v>
      </c>
      <c r="AH18" s="36">
        <v>1</v>
      </c>
      <c r="AI18" s="37">
        <v>0.81</v>
      </c>
      <c r="AJ18" s="45">
        <v>0.81</v>
      </c>
      <c r="AK18" s="36">
        <v>1</v>
      </c>
      <c r="AL18" s="37">
        <v>0.81</v>
      </c>
      <c r="AM18" s="45">
        <v>0.81</v>
      </c>
      <c r="AN18" s="36">
        <v>1</v>
      </c>
      <c r="AO18" s="68" t="s">
        <v>94</v>
      </c>
      <c r="AP18" s="68" t="s">
        <v>95</v>
      </c>
    </row>
    <row r="19" spans="1:42" ht="14.25" thickTop="1" thickBot="1" x14ac:dyDescent="0.25">
      <c r="A19" s="55" t="s">
        <v>23</v>
      </c>
      <c r="B19" s="55" t="s">
        <v>46</v>
      </c>
      <c r="C19" s="41">
        <v>1.00853898845829</v>
      </c>
      <c r="D19" s="41">
        <v>1.0001784280488899</v>
      </c>
      <c r="E19" s="41">
        <v>1.0032248761801601</v>
      </c>
      <c r="F19" s="63"/>
      <c r="G19" s="63"/>
      <c r="H19" s="54">
        <v>0.81</v>
      </c>
      <c r="I19" s="54">
        <v>0.81</v>
      </c>
      <c r="J19" s="54">
        <v>0.81</v>
      </c>
      <c r="K19" s="54">
        <v>0.81</v>
      </c>
      <c r="L19" s="54">
        <v>0.81</v>
      </c>
      <c r="M19" s="54">
        <v>0.81</v>
      </c>
      <c r="N19" s="54">
        <v>0.81</v>
      </c>
      <c r="O19" s="54">
        <v>0.81</v>
      </c>
      <c r="P19" s="54">
        <v>0.81</v>
      </c>
      <c r="Q19" s="37">
        <v>0.81</v>
      </c>
      <c r="R19" s="45">
        <v>0.81</v>
      </c>
      <c r="S19" s="36">
        <v>1</v>
      </c>
      <c r="T19" s="37">
        <v>0.81</v>
      </c>
      <c r="U19" s="45">
        <v>0.81</v>
      </c>
      <c r="V19" s="36">
        <v>1</v>
      </c>
      <c r="W19" s="37">
        <v>0.81</v>
      </c>
      <c r="X19" s="45">
        <v>0.81</v>
      </c>
      <c r="Y19" s="36">
        <v>1</v>
      </c>
      <c r="Z19" s="37">
        <v>0.81</v>
      </c>
      <c r="AA19" s="45">
        <v>0.81</v>
      </c>
      <c r="AB19" s="36">
        <v>1</v>
      </c>
      <c r="AC19" s="37">
        <v>0.81</v>
      </c>
      <c r="AD19" s="45">
        <v>0.81</v>
      </c>
      <c r="AE19" s="36">
        <v>1</v>
      </c>
      <c r="AF19" s="37">
        <v>0.81</v>
      </c>
      <c r="AG19" s="45">
        <v>0.81</v>
      </c>
      <c r="AH19" s="36">
        <v>1</v>
      </c>
      <c r="AI19" s="37">
        <v>0.81</v>
      </c>
      <c r="AJ19" s="45">
        <v>0.81</v>
      </c>
      <c r="AK19" s="36">
        <v>1</v>
      </c>
      <c r="AL19" s="37">
        <v>0.81</v>
      </c>
      <c r="AM19" s="45">
        <v>0.81</v>
      </c>
      <c r="AN19" s="36">
        <v>1</v>
      </c>
      <c r="AO19" s="68" t="s">
        <v>94</v>
      </c>
      <c r="AP19" s="68" t="s">
        <v>95</v>
      </c>
    </row>
    <row r="20" spans="1:42" ht="14.25" thickTop="1" thickBot="1" x14ac:dyDescent="0.25">
      <c r="A20" s="55" t="s">
        <v>17</v>
      </c>
      <c r="B20" s="55" t="s">
        <v>44</v>
      </c>
      <c r="C20" s="41">
        <v>1.2178556850650799</v>
      </c>
      <c r="D20" s="41">
        <v>1.2536748885287601</v>
      </c>
      <c r="E20" s="41">
        <v>1.2210766297348301</v>
      </c>
      <c r="F20" s="63"/>
      <c r="G20" s="63"/>
      <c r="H20" s="54">
        <v>0.81</v>
      </c>
      <c r="I20" s="54">
        <v>0.81</v>
      </c>
      <c r="J20" s="54">
        <v>0.81</v>
      </c>
      <c r="K20" s="54">
        <v>0.81</v>
      </c>
      <c r="L20" s="54">
        <v>0.81</v>
      </c>
      <c r="M20" s="54">
        <v>0.81</v>
      </c>
      <c r="N20" s="54">
        <v>0.81</v>
      </c>
      <c r="O20" s="54">
        <v>0.81</v>
      </c>
      <c r="P20" s="54">
        <v>0.81</v>
      </c>
      <c r="Q20" s="37">
        <v>0.81</v>
      </c>
      <c r="R20" s="45">
        <v>0.81</v>
      </c>
      <c r="S20" s="36">
        <v>1</v>
      </c>
      <c r="T20" s="37">
        <v>0.81</v>
      </c>
      <c r="U20" s="45">
        <v>0.81</v>
      </c>
      <c r="V20" s="36">
        <v>1</v>
      </c>
      <c r="W20" s="37">
        <v>0.81</v>
      </c>
      <c r="X20" s="45">
        <v>0.81</v>
      </c>
      <c r="Y20" s="36">
        <v>1</v>
      </c>
      <c r="Z20" s="37">
        <v>0.81</v>
      </c>
      <c r="AA20" s="45">
        <v>0.81</v>
      </c>
      <c r="AB20" s="36">
        <v>1</v>
      </c>
      <c r="AC20" s="37">
        <v>0.81</v>
      </c>
      <c r="AD20" s="45">
        <v>0.81</v>
      </c>
      <c r="AE20" s="36">
        <v>1</v>
      </c>
      <c r="AF20" s="37">
        <v>0.81</v>
      </c>
      <c r="AG20" s="45">
        <v>0.81</v>
      </c>
      <c r="AH20" s="36">
        <v>1</v>
      </c>
      <c r="AI20" s="37">
        <v>0.81</v>
      </c>
      <c r="AJ20" s="45">
        <v>0.81</v>
      </c>
      <c r="AK20" s="36">
        <v>1</v>
      </c>
      <c r="AL20" s="37">
        <v>0.81</v>
      </c>
      <c r="AM20" s="45">
        <v>0.81</v>
      </c>
      <c r="AN20" s="36">
        <v>1</v>
      </c>
      <c r="AO20" s="68" t="s">
        <v>94</v>
      </c>
      <c r="AP20" s="68" t="s">
        <v>95</v>
      </c>
    </row>
    <row r="21" spans="1:42" ht="14.25" thickTop="1" thickBot="1" x14ac:dyDescent="0.25">
      <c r="A21" s="55" t="s">
        <v>17</v>
      </c>
      <c r="B21" s="55" t="s">
        <v>18</v>
      </c>
      <c r="C21" s="56">
        <v>0.79646402050825704</v>
      </c>
      <c r="D21" s="56">
        <v>0.78342693774817895</v>
      </c>
      <c r="E21" s="41">
        <v>0.80675462082170202</v>
      </c>
      <c r="F21" s="63"/>
      <c r="G21" s="63"/>
      <c r="H21" s="54">
        <v>0.81</v>
      </c>
      <c r="I21" s="54">
        <v>0.81</v>
      </c>
      <c r="J21" s="54">
        <v>0.81</v>
      </c>
      <c r="K21" s="54">
        <v>0.81</v>
      </c>
      <c r="L21" s="54">
        <v>0.81</v>
      </c>
      <c r="M21" s="54">
        <v>0.81</v>
      </c>
      <c r="N21" s="54">
        <v>0.81</v>
      </c>
      <c r="O21" s="54">
        <v>0.81</v>
      </c>
      <c r="P21" s="54">
        <v>0.81</v>
      </c>
      <c r="Q21" s="37">
        <v>0.81</v>
      </c>
      <c r="R21" s="45">
        <v>0.81</v>
      </c>
      <c r="S21" s="36">
        <v>1</v>
      </c>
      <c r="T21" s="37">
        <v>0.81</v>
      </c>
      <c r="U21" s="45">
        <v>0.81</v>
      </c>
      <c r="V21" s="36">
        <v>1</v>
      </c>
      <c r="W21" s="37">
        <v>0.81</v>
      </c>
      <c r="X21" s="45">
        <v>0.81</v>
      </c>
      <c r="Y21" s="36">
        <v>1</v>
      </c>
      <c r="Z21" s="37">
        <v>0.81</v>
      </c>
      <c r="AA21" s="45">
        <v>0.81</v>
      </c>
      <c r="AB21" s="36">
        <v>1</v>
      </c>
      <c r="AC21" s="37">
        <v>0.81</v>
      </c>
      <c r="AD21" s="45">
        <v>0.81</v>
      </c>
      <c r="AE21" s="36">
        <v>1</v>
      </c>
      <c r="AF21" s="37">
        <v>0.81</v>
      </c>
      <c r="AG21" s="45">
        <v>0.81</v>
      </c>
      <c r="AH21" s="36">
        <v>1</v>
      </c>
      <c r="AI21" s="37">
        <v>0.81</v>
      </c>
      <c r="AJ21" s="45">
        <v>0.81</v>
      </c>
      <c r="AK21" s="36">
        <v>1</v>
      </c>
      <c r="AL21" s="37">
        <v>0.81</v>
      </c>
      <c r="AM21" s="45">
        <v>0.81</v>
      </c>
      <c r="AN21" s="36">
        <v>1</v>
      </c>
      <c r="AO21" s="68" t="s">
        <v>94</v>
      </c>
      <c r="AP21" s="68" t="s">
        <v>95</v>
      </c>
    </row>
    <row r="22" spans="1:42" ht="14.25" thickTop="1" thickBot="1" x14ac:dyDescent="0.25">
      <c r="A22" s="55" t="s">
        <v>40</v>
      </c>
      <c r="B22" s="55" t="s">
        <v>55</v>
      </c>
      <c r="C22" s="41">
        <v>1.98532350422327</v>
      </c>
      <c r="D22" s="41">
        <v>1.06036745406824</v>
      </c>
      <c r="E22" s="41">
        <v>1.19474284946959</v>
      </c>
      <c r="F22" s="63"/>
      <c r="G22" s="63"/>
      <c r="H22" s="54">
        <v>0.81</v>
      </c>
      <c r="I22" s="54">
        <v>0.81</v>
      </c>
      <c r="J22" s="54">
        <v>0.81</v>
      </c>
      <c r="K22" s="54">
        <v>0.81</v>
      </c>
      <c r="L22" s="54">
        <v>0.81</v>
      </c>
      <c r="M22" s="54">
        <v>0.81</v>
      </c>
      <c r="N22" s="54">
        <v>0.81</v>
      </c>
      <c r="O22" s="54">
        <v>0.81</v>
      </c>
      <c r="P22" s="54">
        <v>0.81</v>
      </c>
      <c r="Q22" s="37">
        <v>0.81</v>
      </c>
      <c r="R22" s="45">
        <v>0.81</v>
      </c>
      <c r="S22" s="36">
        <v>1</v>
      </c>
      <c r="T22" s="37">
        <v>0.81</v>
      </c>
      <c r="U22" s="45">
        <v>0.81</v>
      </c>
      <c r="V22" s="36">
        <v>1</v>
      </c>
      <c r="W22" s="37">
        <v>0.81</v>
      </c>
      <c r="X22" s="45">
        <v>0.81</v>
      </c>
      <c r="Y22" s="36">
        <v>1</v>
      </c>
      <c r="Z22" s="37">
        <v>0.81</v>
      </c>
      <c r="AA22" s="45">
        <v>0.81</v>
      </c>
      <c r="AB22" s="36">
        <v>1</v>
      </c>
      <c r="AC22" s="37">
        <v>0.81</v>
      </c>
      <c r="AD22" s="45">
        <v>0.81</v>
      </c>
      <c r="AE22" s="36">
        <v>1</v>
      </c>
      <c r="AF22" s="37">
        <v>0.81</v>
      </c>
      <c r="AG22" s="45">
        <v>0.81</v>
      </c>
      <c r="AH22" s="36">
        <v>1</v>
      </c>
      <c r="AI22" s="37">
        <v>0.81</v>
      </c>
      <c r="AJ22" s="45">
        <v>0.81</v>
      </c>
      <c r="AK22" s="36">
        <v>1</v>
      </c>
      <c r="AL22" s="37">
        <v>0.81</v>
      </c>
      <c r="AM22" s="45">
        <v>0.81</v>
      </c>
      <c r="AN22" s="36">
        <v>1</v>
      </c>
      <c r="AO22" s="68" t="s">
        <v>94</v>
      </c>
      <c r="AP22" s="68" t="s">
        <v>95</v>
      </c>
    </row>
    <row r="23" spans="1:42" ht="14.25" thickTop="1" thickBot="1" x14ac:dyDescent="0.25">
      <c r="A23" s="55" t="s">
        <v>40</v>
      </c>
      <c r="B23" s="55" t="s">
        <v>47</v>
      </c>
      <c r="C23" s="41">
        <v>0.98953064823909398</v>
      </c>
      <c r="D23" s="41">
        <v>0.99931455818805004</v>
      </c>
      <c r="E23" s="41">
        <v>0.99706727633210801</v>
      </c>
      <c r="F23" s="63"/>
      <c r="G23" s="63"/>
      <c r="H23" s="54">
        <v>0.81</v>
      </c>
      <c r="I23" s="54">
        <v>0.81</v>
      </c>
      <c r="J23" s="54">
        <v>0.81</v>
      </c>
      <c r="K23" s="54">
        <v>0.81</v>
      </c>
      <c r="L23" s="54">
        <v>0.81</v>
      </c>
      <c r="M23" s="54">
        <v>0.81</v>
      </c>
      <c r="N23" s="54">
        <v>0.81</v>
      </c>
      <c r="O23" s="54">
        <v>0.81</v>
      </c>
      <c r="P23" s="54">
        <v>0.81</v>
      </c>
      <c r="Q23" s="37">
        <v>0.81</v>
      </c>
      <c r="R23" s="45">
        <v>0.81</v>
      </c>
      <c r="S23" s="36">
        <v>1</v>
      </c>
      <c r="T23" s="37">
        <v>0.81</v>
      </c>
      <c r="U23" s="45">
        <v>0.81</v>
      </c>
      <c r="V23" s="36">
        <v>1</v>
      </c>
      <c r="W23" s="37">
        <v>0.81</v>
      </c>
      <c r="X23" s="45">
        <v>0.81</v>
      </c>
      <c r="Y23" s="36">
        <v>1</v>
      </c>
      <c r="Z23" s="37">
        <v>0.81</v>
      </c>
      <c r="AA23" s="45">
        <v>0.81</v>
      </c>
      <c r="AB23" s="36">
        <v>1</v>
      </c>
      <c r="AC23" s="37">
        <v>0.81</v>
      </c>
      <c r="AD23" s="45">
        <v>0.81</v>
      </c>
      <c r="AE23" s="36">
        <v>1</v>
      </c>
      <c r="AF23" s="37">
        <v>0.81</v>
      </c>
      <c r="AG23" s="45">
        <v>0.81</v>
      </c>
      <c r="AH23" s="36">
        <v>1</v>
      </c>
      <c r="AI23" s="37">
        <v>0.81</v>
      </c>
      <c r="AJ23" s="45">
        <v>0.81</v>
      </c>
      <c r="AK23" s="36">
        <v>1</v>
      </c>
      <c r="AL23" s="37">
        <v>0.81</v>
      </c>
      <c r="AM23" s="45">
        <v>0.81</v>
      </c>
      <c r="AN23" s="36">
        <v>1</v>
      </c>
      <c r="AO23" s="68" t="s">
        <v>94</v>
      </c>
      <c r="AP23" s="68" t="s">
        <v>95</v>
      </c>
    </row>
    <row r="24" spans="1:42" ht="14.25" thickTop="1" thickBot="1" x14ac:dyDescent="0.25">
      <c r="A24" s="55" t="s">
        <v>21</v>
      </c>
      <c r="B24" s="55" t="s">
        <v>21</v>
      </c>
      <c r="C24" s="56">
        <v>0.71812277841622796</v>
      </c>
      <c r="D24" s="56">
        <v>0.53157894736842104</v>
      </c>
      <c r="E24" s="56">
        <v>0.76686630746406603</v>
      </c>
      <c r="F24" s="56">
        <f>AVERAGE(C24:E24)</f>
        <v>0.67218934441623845</v>
      </c>
      <c r="G24" s="57">
        <f>(81%-F24)/9</f>
        <v>1.53122950648624E-2</v>
      </c>
      <c r="H24" s="45">
        <f>F24+G24</f>
        <v>0.68750163948110088</v>
      </c>
      <c r="I24" s="46">
        <f>H24+G24</f>
        <v>0.7028139345459633</v>
      </c>
      <c r="J24" s="46">
        <f>I24+G24</f>
        <v>0.71812622961082573</v>
      </c>
      <c r="K24" s="46">
        <f>J24+G24</f>
        <v>0.73343852467568815</v>
      </c>
      <c r="L24" s="46">
        <f>K24+G24</f>
        <v>0.74875081974055058</v>
      </c>
      <c r="M24" s="46">
        <f>L24+G24</f>
        <v>0.764063114805413</v>
      </c>
      <c r="N24" s="46">
        <f>M24+G24</f>
        <v>0.77937540987027543</v>
      </c>
      <c r="O24" s="46">
        <f>N24+G24</f>
        <v>0.79468770493513785</v>
      </c>
      <c r="P24" s="46">
        <f>O24+G24</f>
        <v>0.81000000000000028</v>
      </c>
      <c r="Q24" s="37">
        <f>R24*0.9</f>
        <v>0.63253254109136703</v>
      </c>
      <c r="R24" s="38">
        <f>I24</f>
        <v>0.7028139345459633</v>
      </c>
      <c r="S24" s="36">
        <f>MIN(100%,R24*1.3)</f>
        <v>0.91365811490975235</v>
      </c>
      <c r="T24" s="37">
        <f>U24*0.9</f>
        <v>0.64631360664974313</v>
      </c>
      <c r="U24" s="38">
        <f>J24</f>
        <v>0.71812622961082573</v>
      </c>
      <c r="V24" s="36">
        <f>MIN(100%,U24*1.3)</f>
        <v>0.93356409849407351</v>
      </c>
      <c r="W24" s="37">
        <f>X24*0.9</f>
        <v>0.66009467220811935</v>
      </c>
      <c r="X24" s="38">
        <f>K24</f>
        <v>0.73343852467568815</v>
      </c>
      <c r="Y24" s="36">
        <f>MIN(100%,X24*1.3)</f>
        <v>0.95347008207839468</v>
      </c>
      <c r="Z24" s="37">
        <f>AA24*0.9</f>
        <v>0.67387573776649556</v>
      </c>
      <c r="AA24" s="38">
        <f>L24</f>
        <v>0.74875081974055058</v>
      </c>
      <c r="AB24" s="36">
        <f>MIN(100%,AA24*1.3)</f>
        <v>0.97337606566271573</v>
      </c>
      <c r="AC24" s="37">
        <f>AD24*0.9</f>
        <v>0.68765680332487167</v>
      </c>
      <c r="AD24" s="38">
        <f>M24</f>
        <v>0.764063114805413</v>
      </c>
      <c r="AE24" s="36">
        <f>MIN(100%,AD24*1.3)</f>
        <v>0.99328204924703689</v>
      </c>
      <c r="AF24" s="37">
        <f>AG24*0.9</f>
        <v>0.70143786888324788</v>
      </c>
      <c r="AG24" s="38">
        <f>N24</f>
        <v>0.77937540987027543</v>
      </c>
      <c r="AH24" s="36">
        <f>MIN(100%,AG24*1.3)</f>
        <v>1</v>
      </c>
      <c r="AI24" s="37">
        <f>AJ24*0.9</f>
        <v>0.7152189344416241</v>
      </c>
      <c r="AJ24" s="38">
        <f>O24</f>
        <v>0.79468770493513785</v>
      </c>
      <c r="AK24" s="36">
        <f>MIN(100%,AJ24*1.3)</f>
        <v>1</v>
      </c>
      <c r="AL24" s="37">
        <f>AM24*0.9</f>
        <v>0.72900000000000031</v>
      </c>
      <c r="AM24" s="38">
        <f>P24</f>
        <v>0.81000000000000028</v>
      </c>
      <c r="AN24" s="36">
        <f>MIN(100%,AM24*1.3)</f>
        <v>1</v>
      </c>
      <c r="AO24" s="55" t="s">
        <v>31</v>
      </c>
      <c r="AP24" s="58" t="s">
        <v>110</v>
      </c>
    </row>
    <row r="25" spans="1:42" ht="14.25" thickTop="1" thickBot="1" x14ac:dyDescent="0.25">
      <c r="A25" s="55" t="s">
        <v>21</v>
      </c>
      <c r="B25" s="55" t="s">
        <v>45</v>
      </c>
      <c r="C25" s="41">
        <v>1.00765033743595</v>
      </c>
      <c r="D25" s="41">
        <v>1.0162824734723701</v>
      </c>
      <c r="E25" s="41">
        <v>1.0093408817717799</v>
      </c>
      <c r="F25" s="63"/>
      <c r="G25" s="63"/>
      <c r="H25" s="54">
        <v>0.81</v>
      </c>
      <c r="I25" s="54">
        <v>0.81</v>
      </c>
      <c r="J25" s="54">
        <v>0.81</v>
      </c>
      <c r="K25" s="54">
        <v>0.81</v>
      </c>
      <c r="L25" s="54">
        <v>0.81</v>
      </c>
      <c r="M25" s="54">
        <v>0.81</v>
      </c>
      <c r="N25" s="54">
        <v>0.81</v>
      </c>
      <c r="O25" s="54">
        <v>0.81</v>
      </c>
      <c r="P25" s="54">
        <v>0.81</v>
      </c>
      <c r="Q25" s="37">
        <v>0.81</v>
      </c>
      <c r="R25" s="45">
        <v>0.81</v>
      </c>
      <c r="S25" s="36">
        <v>1</v>
      </c>
      <c r="T25" s="37">
        <v>0.81</v>
      </c>
      <c r="U25" s="45">
        <v>0.81</v>
      </c>
      <c r="V25" s="36">
        <v>1</v>
      </c>
      <c r="W25" s="37">
        <v>0.81</v>
      </c>
      <c r="X25" s="45">
        <v>0.81</v>
      </c>
      <c r="Y25" s="36">
        <v>1</v>
      </c>
      <c r="Z25" s="37">
        <v>0.81</v>
      </c>
      <c r="AA25" s="45">
        <v>0.81</v>
      </c>
      <c r="AB25" s="36">
        <v>1</v>
      </c>
      <c r="AC25" s="37">
        <v>0.81</v>
      </c>
      <c r="AD25" s="45">
        <v>0.81</v>
      </c>
      <c r="AE25" s="36">
        <v>1</v>
      </c>
      <c r="AF25" s="37">
        <v>0.81</v>
      </c>
      <c r="AG25" s="45">
        <v>0.81</v>
      </c>
      <c r="AH25" s="36">
        <v>1</v>
      </c>
      <c r="AI25" s="37">
        <v>0.81</v>
      </c>
      <c r="AJ25" s="45">
        <v>0.81</v>
      </c>
      <c r="AK25" s="36">
        <v>1</v>
      </c>
      <c r="AL25" s="37">
        <v>0.81</v>
      </c>
      <c r="AM25" s="45">
        <v>0.81</v>
      </c>
      <c r="AN25" s="36">
        <v>1</v>
      </c>
      <c r="AO25" s="68" t="s">
        <v>94</v>
      </c>
      <c r="AP25" s="68" t="s">
        <v>95</v>
      </c>
    </row>
    <row r="26" spans="1:42" ht="13.5" thickTop="1" x14ac:dyDescent="0.2">
      <c r="A26" s="61" t="s">
        <v>51</v>
      </c>
      <c r="B26" s="61" t="s">
        <v>52</v>
      </c>
    </row>
    <row r="27" spans="1:42" x14ac:dyDescent="0.2">
      <c r="A27" s="61" t="s">
        <v>53</v>
      </c>
      <c r="B27" s="61" t="s">
        <v>54</v>
      </c>
    </row>
  </sheetData>
  <autoFilter ref="A2:AP24">
    <sortState ref="A3:AP25">
      <sortCondition ref="A3:A25"/>
      <sortCondition ref="B3:B25"/>
    </sortState>
  </autoFilter>
  <mergeCells count="10">
    <mergeCell ref="AC1:AE1"/>
    <mergeCell ref="AF1:AH1"/>
    <mergeCell ref="AI1:AK1"/>
    <mergeCell ref="AL1:AN1"/>
    <mergeCell ref="C1:E1"/>
    <mergeCell ref="H1:P1"/>
    <mergeCell ref="Q1:S1"/>
    <mergeCell ref="T1:V1"/>
    <mergeCell ref="W1:Y1"/>
    <mergeCell ref="Z1:AB1"/>
  </mergeCells>
  <conditionalFormatting sqref="AO3">
    <cfRule type="iconSet" priority="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4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7:AO9 AO5">
    <cfRule type="iconSet" priority="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2:AO23">
    <cfRule type="iconSet" priority="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20:AO21">
    <cfRule type="iconSet" priority="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8:AO19">
    <cfRule type="iconSet" priority="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6:AO17">
    <cfRule type="iconSet" priority="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11:AO15">
    <cfRule type="iconSet" priority="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6">
    <cfRule type="iconSet" priority="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O4">
    <cfRule type="iconSet" priority="1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for SP</vt:lpstr>
      <vt:lpstr>Cert</vt:lpstr>
      <vt:lpstr>cert  (2)</vt:lpstr>
      <vt:lpstr>cert(2)</vt:lpstr>
      <vt:lpstr>AA-AS </vt:lpstr>
      <vt:lpstr>AA-AS (2)</vt:lpstr>
      <vt:lpstr>AA-AS(2)</vt:lpstr>
      <vt:lpstr>CSU-UC</vt:lpstr>
      <vt:lpstr>CSU-UC (2)</vt:lpstr>
      <vt:lpstr>CSU-UC(2)</vt:lpstr>
      <vt:lpstr>units</vt:lpstr>
      <vt:lpstr>units(2)</vt:lpstr>
      <vt:lpstr>earning  (2)</vt:lpstr>
      <vt:lpstr>earning (2)</vt:lpstr>
      <vt:lpstr>earning</vt:lpstr>
      <vt:lpstr>earning(2)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</dc:creator>
  <cp:lastModifiedBy>Brian Lofman</cp:lastModifiedBy>
  <dcterms:created xsi:type="dcterms:W3CDTF">2019-04-22T15:17:49Z</dcterms:created>
  <dcterms:modified xsi:type="dcterms:W3CDTF">2019-04-23T14:20:02Z</dcterms:modified>
</cp:coreProperties>
</file>