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olderRedirect.hcad.domain\Redirect\0363807\Desktop\Scaling DI\SSEC Data Discussions (08_17_21)\"/>
    </mc:Choice>
  </mc:AlternateContent>
  <bookViews>
    <workbookView xWindow="0" yWindow="0" windowWidth="19200" windowHeight="7020" firstSheet="1" activeTab="2"/>
  </bookViews>
  <sheets>
    <sheet name="gender" sheetId="1" state="hidden" r:id="rId1"/>
    <sheet name="DataMart Results" sheetId="10" r:id="rId2"/>
    <sheet name="80%rule" sheetId="2" r:id="rId3"/>
    <sheet name="PI Index" sheetId="7" r:id="rId4"/>
    <sheet name="17-18" sheetId="3" state="hidden" r:id="rId5"/>
    <sheet name="18-19" sheetId="4" state="hidden" r:id="rId6"/>
    <sheet name="19-20" sheetId="5" state="hidden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2" l="1"/>
  <c r="D40" i="2"/>
  <c r="E40" i="2"/>
  <c r="C41" i="2"/>
  <c r="D41" i="2"/>
  <c r="E41" i="2"/>
  <c r="C42" i="2"/>
  <c r="D42" i="2"/>
  <c r="E42" i="2"/>
  <c r="C43" i="2"/>
  <c r="D43" i="2"/>
  <c r="E43" i="2"/>
  <c r="C44" i="2"/>
  <c r="D44" i="2"/>
  <c r="E44" i="2"/>
  <c r="C45" i="2"/>
  <c r="D45" i="2"/>
  <c r="E45" i="2"/>
  <c r="C46" i="2"/>
  <c r="D46" i="2"/>
  <c r="E46" i="2"/>
  <c r="C47" i="2"/>
  <c r="D47" i="2"/>
  <c r="E47" i="2"/>
  <c r="J116" i="10" l="1"/>
  <c r="K116" i="10"/>
  <c r="L116" i="10"/>
  <c r="J118" i="10"/>
  <c r="L118" i="10" s="1"/>
  <c r="K118" i="10"/>
  <c r="J119" i="10"/>
  <c r="K119" i="10"/>
  <c r="L119" i="10" s="1"/>
  <c r="J120" i="10"/>
  <c r="K120" i="10"/>
  <c r="L120" i="10"/>
  <c r="J121" i="10"/>
  <c r="K121" i="10"/>
  <c r="L121" i="10"/>
  <c r="J122" i="10"/>
  <c r="L122" i="10" s="1"/>
  <c r="K122" i="10"/>
  <c r="J123" i="10"/>
  <c r="K123" i="10"/>
  <c r="L123" i="10" s="1"/>
  <c r="J124" i="10"/>
  <c r="K124" i="10"/>
  <c r="L124" i="10"/>
  <c r="J125" i="10"/>
  <c r="K125" i="10"/>
  <c r="L125" i="10"/>
  <c r="K97" i="10"/>
  <c r="L97" i="10" s="1"/>
  <c r="J97" i="10"/>
  <c r="L96" i="10"/>
  <c r="K96" i="10"/>
  <c r="J96" i="10"/>
  <c r="K95" i="10"/>
  <c r="L95" i="10" s="1"/>
  <c r="J95" i="10"/>
  <c r="K94" i="10"/>
  <c r="L94" i="10" s="1"/>
  <c r="J94" i="10"/>
  <c r="K93" i="10"/>
  <c r="L93" i="10" s="1"/>
  <c r="J93" i="10"/>
  <c r="L92" i="10"/>
  <c r="K92" i="10"/>
  <c r="J92" i="10"/>
  <c r="K91" i="10"/>
  <c r="L91" i="10" s="1"/>
  <c r="J91" i="10"/>
  <c r="K90" i="10"/>
  <c r="J90" i="10"/>
  <c r="L90" i="10" s="1"/>
  <c r="K88" i="10"/>
  <c r="L88" i="10" s="1"/>
  <c r="J88" i="10"/>
  <c r="J61" i="10"/>
  <c r="K61" i="10"/>
  <c r="L61" i="10" s="1"/>
  <c r="J63" i="10"/>
  <c r="K63" i="10"/>
  <c r="J64" i="10"/>
  <c r="K64" i="10"/>
  <c r="L64" i="10" s="1"/>
  <c r="J65" i="10"/>
  <c r="K65" i="10"/>
  <c r="L65" i="10" s="1"/>
  <c r="J66" i="10"/>
  <c r="K66" i="10"/>
  <c r="J67" i="10"/>
  <c r="K67" i="10"/>
  <c r="J68" i="10"/>
  <c r="K68" i="10"/>
  <c r="J69" i="10"/>
  <c r="K69" i="10"/>
  <c r="J70" i="10"/>
  <c r="K70" i="10"/>
  <c r="L70" i="10" s="1"/>
  <c r="J41" i="10"/>
  <c r="K41" i="10"/>
  <c r="J43" i="10"/>
  <c r="K43" i="10"/>
  <c r="J44" i="10"/>
  <c r="K44" i="10"/>
  <c r="L44" i="10" s="1"/>
  <c r="J45" i="10"/>
  <c r="K45" i="10"/>
  <c r="L45" i="10" s="1"/>
  <c r="K27" i="10"/>
  <c r="J27" i="10"/>
  <c r="K26" i="10"/>
  <c r="J26" i="10"/>
  <c r="K25" i="10"/>
  <c r="J25" i="10"/>
  <c r="K23" i="10"/>
  <c r="J23" i="10"/>
  <c r="K10" i="10"/>
  <c r="J10" i="10"/>
  <c r="K9" i="10"/>
  <c r="J9" i="10"/>
  <c r="K8" i="10"/>
  <c r="J8" i="10"/>
  <c r="K6" i="10"/>
  <c r="J6" i="10"/>
  <c r="N31" i="7"/>
  <c r="N18" i="7"/>
  <c r="L69" i="10" l="1"/>
  <c r="L67" i="10"/>
  <c r="L23" i="10"/>
  <c r="L26" i="10"/>
  <c r="L68" i="10"/>
  <c r="L66" i="10"/>
  <c r="L63" i="10"/>
  <c r="L41" i="10"/>
  <c r="L43" i="10"/>
  <c r="L25" i="10"/>
  <c r="L27" i="10"/>
  <c r="L9" i="10"/>
  <c r="L6" i="10"/>
  <c r="L8" i="10"/>
  <c r="L10" i="10"/>
  <c r="K34" i="7" l="1"/>
  <c r="M34" i="7"/>
  <c r="N34" i="7" s="1"/>
  <c r="M32" i="7" l="1"/>
  <c r="N32" i="7" s="1"/>
  <c r="O32" i="7" s="1"/>
  <c r="L44" i="7" s="1"/>
  <c r="M33" i="7"/>
  <c r="M31" i="7"/>
  <c r="K32" i="7"/>
  <c r="K33" i="7"/>
  <c r="K31" i="7"/>
  <c r="M19" i="7"/>
  <c r="M20" i="7"/>
  <c r="M21" i="7"/>
  <c r="M18" i="7"/>
  <c r="K19" i="7"/>
  <c r="K20" i="7"/>
  <c r="K21" i="7"/>
  <c r="K18" i="7"/>
  <c r="M6" i="7"/>
  <c r="M7" i="7"/>
  <c r="M8" i="7"/>
  <c r="M5" i="7"/>
  <c r="K6" i="7"/>
  <c r="K7" i="7"/>
  <c r="K8" i="7"/>
  <c r="K5" i="7"/>
  <c r="E32" i="7"/>
  <c r="E33" i="7"/>
  <c r="E34" i="7"/>
  <c r="E35" i="7"/>
  <c r="E36" i="7"/>
  <c r="E37" i="7"/>
  <c r="E38" i="7"/>
  <c r="E39" i="7"/>
  <c r="E31" i="7"/>
  <c r="E19" i="7"/>
  <c r="E20" i="7"/>
  <c r="E21" i="7"/>
  <c r="E22" i="7"/>
  <c r="E23" i="7"/>
  <c r="E24" i="7"/>
  <c r="E25" i="7"/>
  <c r="E26" i="7"/>
  <c r="E18" i="7"/>
  <c r="C32" i="7"/>
  <c r="C33" i="7"/>
  <c r="C34" i="7"/>
  <c r="C35" i="7"/>
  <c r="C36" i="7"/>
  <c r="C37" i="7"/>
  <c r="C38" i="7"/>
  <c r="C39" i="7"/>
  <c r="C31" i="7"/>
  <c r="C19" i="7"/>
  <c r="C20" i="7"/>
  <c r="C21" i="7"/>
  <c r="C22" i="7"/>
  <c r="C23" i="7"/>
  <c r="C24" i="7"/>
  <c r="C25" i="7"/>
  <c r="C26" i="7"/>
  <c r="C18" i="7"/>
  <c r="E6" i="7"/>
  <c r="E7" i="7"/>
  <c r="E8" i="7"/>
  <c r="E9" i="7"/>
  <c r="E10" i="7"/>
  <c r="E11" i="7"/>
  <c r="E12" i="7"/>
  <c r="E13" i="7"/>
  <c r="E5" i="7"/>
  <c r="C6" i="7"/>
  <c r="C7" i="7"/>
  <c r="C8" i="7"/>
  <c r="C9" i="7"/>
  <c r="C10" i="7"/>
  <c r="C11" i="7"/>
  <c r="C12" i="7"/>
  <c r="C13" i="7"/>
  <c r="C5" i="7"/>
  <c r="L5" i="2"/>
  <c r="M5" i="2" s="1"/>
  <c r="L6" i="2"/>
  <c r="M6" i="2" s="1"/>
  <c r="L7" i="2"/>
  <c r="L4" i="2"/>
  <c r="M4" i="2" s="1"/>
  <c r="L29" i="2"/>
  <c r="M29" i="2" s="1"/>
  <c r="L30" i="2"/>
  <c r="M30" i="2" s="1"/>
  <c r="L31" i="2"/>
  <c r="L28" i="2"/>
  <c r="M28" i="2" s="1"/>
  <c r="L17" i="2"/>
  <c r="M17" i="2" s="1"/>
  <c r="L18" i="2"/>
  <c r="M18" i="2" s="1"/>
  <c r="L19" i="2"/>
  <c r="L16" i="2"/>
  <c r="M16" i="2" s="1"/>
  <c r="E29" i="2"/>
  <c r="F29" i="2" s="1"/>
  <c r="E30" i="2"/>
  <c r="F30" i="2" s="1"/>
  <c r="E31" i="2"/>
  <c r="F31" i="2" s="1"/>
  <c r="E32" i="2"/>
  <c r="F32" i="2" s="1"/>
  <c r="E33" i="2"/>
  <c r="F33" i="2" s="1"/>
  <c r="E34" i="2"/>
  <c r="F34" i="2" s="1"/>
  <c r="E35" i="2"/>
  <c r="F35" i="2" s="1"/>
  <c r="E36" i="2"/>
  <c r="E28" i="2"/>
  <c r="F28" i="2" s="1"/>
  <c r="E17" i="2"/>
  <c r="F17" i="2" s="1"/>
  <c r="E18" i="2"/>
  <c r="F18" i="2" s="1"/>
  <c r="E19" i="2"/>
  <c r="F19" i="2" s="1"/>
  <c r="E20" i="2"/>
  <c r="F20" i="2" s="1"/>
  <c r="E21" i="2"/>
  <c r="F21" i="2" s="1"/>
  <c r="E22" i="2"/>
  <c r="F22" i="2" s="1"/>
  <c r="E23" i="2"/>
  <c r="F23" i="2" s="1"/>
  <c r="E24" i="2"/>
  <c r="E16" i="2"/>
  <c r="F16" i="2" s="1"/>
  <c r="E5" i="2"/>
  <c r="F5" i="2" s="1"/>
  <c r="E6" i="2"/>
  <c r="F6" i="2" s="1"/>
  <c r="E7" i="2"/>
  <c r="F7" i="2" s="1"/>
  <c r="E8" i="2"/>
  <c r="F8" i="2" s="1"/>
  <c r="E9" i="2"/>
  <c r="F9" i="2" s="1"/>
  <c r="E10" i="2"/>
  <c r="F10" i="2" s="1"/>
  <c r="E11" i="2"/>
  <c r="F11" i="2" s="1"/>
  <c r="B47" i="2" s="1"/>
  <c r="E12" i="2"/>
  <c r="E4" i="2"/>
  <c r="F4" i="2" s="1"/>
  <c r="E19" i="1"/>
  <c r="E20" i="1"/>
  <c r="E21" i="1"/>
  <c r="E18" i="1"/>
  <c r="E12" i="1"/>
  <c r="E13" i="1"/>
  <c r="E14" i="1"/>
  <c r="E11" i="1"/>
  <c r="E5" i="1"/>
  <c r="E6" i="1"/>
  <c r="E7" i="1"/>
  <c r="E4" i="1"/>
  <c r="N8" i="7" l="1"/>
  <c r="B46" i="2"/>
  <c r="B42" i="2"/>
  <c r="F5" i="7"/>
  <c r="G5" i="7" s="1"/>
  <c r="B43" i="7" s="1"/>
  <c r="F10" i="7"/>
  <c r="G10" i="7" s="1"/>
  <c r="B48" i="7" s="1"/>
  <c r="F6" i="7"/>
  <c r="G6" i="7" s="1"/>
  <c r="B44" i="7" s="1"/>
  <c r="B43" i="2"/>
  <c r="N5" i="7"/>
  <c r="O5" i="7" s="1"/>
  <c r="J43" i="7" s="1"/>
  <c r="O18" i="7"/>
  <c r="K43" i="7" s="1"/>
  <c r="N21" i="7"/>
  <c r="F11" i="7"/>
  <c r="G11" i="7" s="1"/>
  <c r="B49" i="7" s="1"/>
  <c r="F7" i="7"/>
  <c r="G7" i="7" s="1"/>
  <c r="B45" i="7" s="1"/>
  <c r="F23" i="7"/>
  <c r="G23" i="7" s="1"/>
  <c r="C48" i="7" s="1"/>
  <c r="F37" i="7"/>
  <c r="G37" i="7" s="1"/>
  <c r="D49" i="7" s="1"/>
  <c r="N7" i="7"/>
  <c r="O7" i="7" s="1"/>
  <c r="J45" i="7" s="1"/>
  <c r="M45" i="7" s="1"/>
  <c r="N20" i="7"/>
  <c r="O20" i="7" s="1"/>
  <c r="K45" i="7" s="1"/>
  <c r="F26" i="7"/>
  <c r="F22" i="7"/>
  <c r="G22" i="7" s="1"/>
  <c r="C47" i="7" s="1"/>
  <c r="F31" i="7"/>
  <c r="G31" i="7" s="1"/>
  <c r="D43" i="7" s="1"/>
  <c r="F36" i="7"/>
  <c r="G36" i="7" s="1"/>
  <c r="D48" i="7" s="1"/>
  <c r="F32" i="7"/>
  <c r="G32" i="7" s="1"/>
  <c r="D44" i="7" s="1"/>
  <c r="N6" i="7"/>
  <c r="O6" i="7" s="1"/>
  <c r="N19" i="7"/>
  <c r="O19" i="7" s="1"/>
  <c r="K44" i="7" s="1"/>
  <c r="N33" i="7"/>
  <c r="O33" i="7" s="1"/>
  <c r="L45" i="7" s="1"/>
  <c r="O31" i="7"/>
  <c r="L43" i="7" s="1"/>
  <c r="F13" i="7"/>
  <c r="F9" i="7"/>
  <c r="G9" i="7" s="1"/>
  <c r="B47" i="7" s="1"/>
  <c r="F18" i="7"/>
  <c r="G18" i="7" s="1"/>
  <c r="C43" i="7" s="1"/>
  <c r="F19" i="7"/>
  <c r="G19" i="7" s="1"/>
  <c r="C44" i="7" s="1"/>
  <c r="F33" i="7"/>
  <c r="G33" i="7" s="1"/>
  <c r="D45" i="7" s="1"/>
  <c r="F25" i="7"/>
  <c r="G25" i="7" s="1"/>
  <c r="C50" i="7" s="1"/>
  <c r="F21" i="7"/>
  <c r="G21" i="7" s="1"/>
  <c r="C46" i="7" s="1"/>
  <c r="F39" i="7"/>
  <c r="F35" i="7"/>
  <c r="G35" i="7" s="1"/>
  <c r="D47" i="7" s="1"/>
  <c r="B40" i="2"/>
  <c r="B45" i="2"/>
  <c r="B41" i="2"/>
  <c r="B44" i="2"/>
  <c r="I41" i="2"/>
  <c r="I40" i="2"/>
  <c r="I42" i="2"/>
  <c r="F12" i="7"/>
  <c r="G12" i="7" s="1"/>
  <c r="B50" i="7" s="1"/>
  <c r="F8" i="7"/>
  <c r="G8" i="7" s="1"/>
  <c r="B46" i="7" s="1"/>
  <c r="F24" i="7"/>
  <c r="G24" i="7" s="1"/>
  <c r="C49" i="7" s="1"/>
  <c r="F20" i="7"/>
  <c r="G20" i="7" s="1"/>
  <c r="C45" i="7" s="1"/>
  <c r="F38" i="7"/>
  <c r="G38" i="7" s="1"/>
  <c r="D50" i="7" s="1"/>
  <c r="F34" i="7"/>
  <c r="G34" i="7" s="1"/>
  <c r="D46" i="7" s="1"/>
  <c r="E43" i="7" l="1"/>
  <c r="E45" i="7"/>
  <c r="E44" i="7"/>
  <c r="M43" i="7"/>
  <c r="E48" i="7"/>
  <c r="J44" i="7"/>
  <c r="M44" i="7" s="1"/>
  <c r="E50" i="7"/>
  <c r="E49" i="7"/>
  <c r="E46" i="7"/>
  <c r="E47" i="7"/>
</calcChain>
</file>

<file path=xl/sharedStrings.xml><?xml version="1.0" encoding="utf-8"?>
<sst xmlns="http://schemas.openxmlformats.org/spreadsheetml/2006/main" count="502" uniqueCount="52">
  <si>
    <t>Course Success Rate by Gender</t>
  </si>
  <si>
    <t>2017-18</t>
  </si>
  <si>
    <t>2018-19</t>
  </si>
  <si>
    <t>2019-20</t>
  </si>
  <si>
    <t>Female</t>
  </si>
  <si>
    <t>Male</t>
  </si>
  <si>
    <t>Unknown</t>
  </si>
  <si>
    <t>Hartnell Total</t>
  </si>
  <si>
    <t>Course Success by Ethnicity</t>
  </si>
  <si>
    <t>African-American</t>
  </si>
  <si>
    <t>American Indian/Alaskan Native</t>
  </si>
  <si>
    <t>Asian</t>
  </si>
  <si>
    <t>Hispanic</t>
  </si>
  <si>
    <t>Multi-Ethnicity</t>
  </si>
  <si>
    <t>Pacific Islander</t>
  </si>
  <si>
    <t>White Non-Hispanic</t>
  </si>
  <si>
    <t>80% Index</t>
  </si>
  <si>
    <t>Cohort Count</t>
  </si>
  <si>
    <t>Outcome Count</t>
  </si>
  <si>
    <t>Success Rate</t>
  </si>
  <si>
    <t>Count</t>
  </si>
  <si>
    <t>Percent</t>
  </si>
  <si>
    <t>3 Consecutive Years</t>
  </si>
  <si>
    <t>DI Status</t>
  </si>
  <si>
    <t>3 YEARS</t>
  </si>
  <si>
    <t>Source:</t>
  </si>
  <si>
    <t xml:space="preserve">California Community Colleges Chancellor's Office , Data Mart., Retention/Success Rate.: https://datamart.cccco.edu/Outcomes/Course_Ret_Success.aspx on 6/17/21
</t>
  </si>
  <si>
    <t>California Community Colleges Chancellor's Office</t>
  </si>
  <si>
    <t>Credit Course Retention/Success Rate Summary Report</t>
  </si>
  <si>
    <t>Fall 2019</t>
  </si>
  <si>
    <t>Spring 2020</t>
  </si>
  <si>
    <t>Summer 2019</t>
  </si>
  <si>
    <t>Credit</t>
  </si>
  <si>
    <t>Enrollment Count</t>
  </si>
  <si>
    <t>Success Count</t>
  </si>
  <si>
    <t>Delayed Interaction (Internet Based) Total</t>
  </si>
  <si>
    <t>Non Distance Education Methods Total</t>
  </si>
  <si>
    <t>Report Run Date As Of : 6/21/2021 11:38:46 AM</t>
  </si>
  <si>
    <t>Fall 2018</t>
  </si>
  <si>
    <t>Spring 2019</t>
  </si>
  <si>
    <t>Summer 2018</t>
  </si>
  <si>
    <t>Report Run Date As Of : 6/21/2021 11:41:48 AM</t>
  </si>
  <si>
    <t>Fall 2017</t>
  </si>
  <si>
    <t>Spring 2018</t>
  </si>
  <si>
    <t>Summer 2017</t>
  </si>
  <si>
    <t>Report Run Date As Of : 6/21/2021 11:43:42 AM</t>
  </si>
  <si>
    <t>Report Run Date As Of : 6/17/2021 4:05:39 PM</t>
  </si>
  <si>
    <t>Report Run Date As Of : 6/17/2021 4:11:26 PM</t>
  </si>
  <si>
    <t>Report Run Date As Of : 6/17/2021 4:16:30 PM</t>
  </si>
  <si>
    <t>Cohort</t>
  </si>
  <si>
    <t>Outcomes</t>
  </si>
  <si>
    <t>PI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</si>
</sst>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25"/>
      <color rgb="FF000000"/>
      <name val="Tahoma"/>
      <family val="2"/>
    </font>
    <font>
      <sz val="11"/>
      <name val="Calibri"/>
      <family val="2"/>
      <scheme val="minor"/>
    </font>
    <font>
      <sz val="9.75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 style="thin">
        <color rgb="FFA0A0A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A0A0A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Border="1" applyAlignment="1"/>
    <xf numFmtId="0" fontId="0" fillId="0" borderId="1" xfId="0" applyBorder="1"/>
    <xf numFmtId="49" fontId="0" fillId="0" borderId="1" xfId="0" applyNumberFormat="1" applyBorder="1"/>
    <xf numFmtId="164" fontId="0" fillId="0" borderId="1" xfId="0" applyNumberFormat="1" applyBorder="1"/>
    <xf numFmtId="49" fontId="2" fillId="0" borderId="1" xfId="0" applyNumberFormat="1" applyFont="1" applyFill="1" applyBorder="1" applyAlignment="1">
      <alignment horizontal="left" vertical="center" readingOrder="1"/>
    </xf>
    <xf numFmtId="9" fontId="0" fillId="0" borderId="1" xfId="0" applyNumberFormat="1" applyBorder="1"/>
    <xf numFmtId="164" fontId="0" fillId="0" borderId="0" xfId="0" applyNumberFormat="1"/>
    <xf numFmtId="3" fontId="0" fillId="0" borderId="0" xfId="0" applyNumberFormat="1"/>
    <xf numFmtId="49" fontId="2" fillId="2" borderId="2" xfId="0" applyNumberFormat="1" applyFont="1" applyFill="1" applyBorder="1" applyAlignment="1">
      <alignment horizontal="left" vertical="center" readingOrder="1"/>
    </xf>
    <xf numFmtId="49" fontId="2" fillId="2" borderId="3" xfId="0" applyNumberFormat="1" applyFont="1" applyFill="1" applyBorder="1" applyAlignment="1">
      <alignment horizontal="left" vertical="center" readingOrder="1"/>
    </xf>
    <xf numFmtId="164" fontId="0" fillId="0" borderId="0" xfId="1" applyNumberFormat="1" applyFont="1" applyBorder="1" applyAlignment="1"/>
    <xf numFmtId="3" fontId="0" fillId="0" borderId="1" xfId="0" applyNumberFormat="1" applyBorder="1"/>
    <xf numFmtId="0" fontId="0" fillId="0" borderId="0" xfId="0" applyBorder="1"/>
    <xf numFmtId="49" fontId="2" fillId="2" borderId="1" xfId="0" applyNumberFormat="1" applyFont="1" applyFill="1" applyBorder="1" applyAlignment="1">
      <alignment horizontal="left" vertical="center" readingOrder="1"/>
    </xf>
    <xf numFmtId="49" fontId="2" fillId="0" borderId="0" xfId="0" applyNumberFormat="1" applyFont="1" applyFill="1" applyBorder="1" applyAlignment="1">
      <alignment horizontal="left" vertical="center" readingOrder="1"/>
    </xf>
    <xf numFmtId="0" fontId="0" fillId="0" borderId="0" xfId="0" applyAlignment="1">
      <alignment vertical="top"/>
    </xf>
    <xf numFmtId="9" fontId="0" fillId="0" borderId="1" xfId="1" applyFon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2" fontId="0" fillId="0" borderId="1" xfId="0" applyNumberFormat="1" applyBorder="1"/>
    <xf numFmtId="0" fontId="0" fillId="0" borderId="1" xfId="0" applyBorder="1" applyAlignment="1">
      <alignment horizontal="center" vertical="top"/>
    </xf>
    <xf numFmtId="0" fontId="0" fillId="0" borderId="1" xfId="0" applyFill="1" applyBorder="1"/>
    <xf numFmtId="49" fontId="2" fillId="2" borderId="0" xfId="0" applyNumberFormat="1" applyFont="1" applyFill="1" applyBorder="1" applyAlignment="1">
      <alignment horizontal="left" vertical="center" readingOrder="1"/>
    </xf>
    <xf numFmtId="0" fontId="0" fillId="0" borderId="1" xfId="0" applyNumberFormat="1" applyBorder="1"/>
    <xf numFmtId="0" fontId="3" fillId="0" borderId="1" xfId="0" applyNumberFormat="1" applyFont="1" applyBorder="1"/>
    <xf numFmtId="3" fontId="2" fillId="2" borderId="2" xfId="0" applyNumberFormat="1" applyFont="1" applyFill="1" applyBorder="1" applyAlignment="1">
      <alignment horizontal="left" vertical="center" readingOrder="1"/>
    </xf>
    <xf numFmtId="0" fontId="0" fillId="0" borderId="1" xfId="0" applyBorder="1" applyAlignment="1">
      <alignment vertical="top" wrapText="1"/>
    </xf>
    <xf numFmtId="3" fontId="2" fillId="3" borderId="2" xfId="0" applyNumberFormat="1" applyFont="1" applyFill="1" applyBorder="1" applyAlignment="1">
      <alignment horizontal="right" vertical="center" readingOrder="1"/>
    </xf>
    <xf numFmtId="164" fontId="0" fillId="0" borderId="0" xfId="1" applyNumberFormat="1" applyFont="1"/>
    <xf numFmtId="10" fontId="0" fillId="0" borderId="1" xfId="1" applyNumberFormat="1" applyFont="1" applyBorder="1"/>
    <xf numFmtId="9" fontId="0" fillId="0" borderId="1" xfId="1" applyNumberFormat="1" applyFont="1" applyBorder="1"/>
    <xf numFmtId="9" fontId="0" fillId="0" borderId="0" xfId="0" applyNumberFormat="1" applyFill="1" applyBorder="1"/>
    <xf numFmtId="0" fontId="0" fillId="0" borderId="0" xfId="0" applyFill="1" applyBorder="1"/>
    <xf numFmtId="0" fontId="0" fillId="0" borderId="0" xfId="0" applyFill="1"/>
    <xf numFmtId="0" fontId="0" fillId="4" borderId="0" xfId="0" applyFill="1"/>
    <xf numFmtId="9" fontId="0" fillId="0" borderId="0" xfId="1" applyFont="1"/>
    <xf numFmtId="0" fontId="4" fillId="0" borderId="0" xfId="0" applyNumberFormat="1" applyFont="1" applyAlignment="1">
      <alignment horizontal="left" vertical="top" wrapText="1" readingOrder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2" fillId="2" borderId="2" xfId="0" applyNumberFormat="1" applyFont="1" applyFill="1" applyBorder="1" applyAlignment="1">
      <alignment horizontal="left" vertical="center" readingOrder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5" borderId="0" xfId="0" applyFill="1" applyBorder="1" applyAlignment="1">
      <alignment horizontal="center"/>
    </xf>
    <xf numFmtId="0" fontId="0" fillId="5" borderId="0" xfId="0" applyFill="1" applyAlignment="1">
      <alignment horizontal="center"/>
    </xf>
    <xf numFmtId="9" fontId="0" fillId="0" borderId="4" xfId="1" applyFont="1" applyBorder="1" applyAlignment="1">
      <alignment horizontal="center" vertical="center" wrapText="1"/>
    </xf>
    <xf numFmtId="9" fontId="0" fillId="0" borderId="5" xfId="1" applyFont="1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0" fillId="6" borderId="0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9" fontId="0" fillId="0" borderId="1" xfId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</cellXfs>
  <cellStyles count="2">
    <cellStyle name="Normal" xfId="0" builtinId="0"/>
    <cellStyle name="Percent" xfId="1" builtinId="5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sqref="A1:E21"/>
    </sheetView>
  </sheetViews>
  <sheetFormatPr defaultRowHeight="15" x14ac:dyDescent="0.25"/>
  <cols>
    <col min="1" max="1" width="13.140625" bestFit="1" customWidth="1"/>
    <col min="2" max="2" width="12.7109375" bestFit="1" customWidth="1"/>
    <col min="3" max="3" width="15" bestFit="1" customWidth="1"/>
    <col min="4" max="4" width="12.140625" bestFit="1" customWidth="1"/>
    <col min="5" max="5" width="10" bestFit="1" customWidth="1"/>
  </cols>
  <sheetData>
    <row r="1" spans="1:5" x14ac:dyDescent="0.25">
      <c r="A1" s="1" t="s">
        <v>0</v>
      </c>
      <c r="C1" s="11"/>
      <c r="D1" s="11"/>
    </row>
    <row r="2" spans="1:5" x14ac:dyDescent="0.25">
      <c r="A2" t="s">
        <v>1</v>
      </c>
    </row>
    <row r="3" spans="1:5" x14ac:dyDescent="0.25">
      <c r="A3" s="2"/>
      <c r="B3" s="2" t="s">
        <v>17</v>
      </c>
      <c r="C3" s="2" t="s">
        <v>18</v>
      </c>
      <c r="D3" s="2" t="s">
        <v>19</v>
      </c>
      <c r="E3" s="2" t="s">
        <v>16</v>
      </c>
    </row>
    <row r="4" spans="1:5" x14ac:dyDescent="0.25">
      <c r="A4" s="3" t="s">
        <v>4</v>
      </c>
      <c r="B4" s="12">
        <v>31774</v>
      </c>
      <c r="C4" s="12">
        <v>24659</v>
      </c>
      <c r="D4" s="4">
        <v>0.77607477812047587</v>
      </c>
      <c r="E4" s="6">
        <f>D4/$D$7</f>
        <v>1.000021130147013</v>
      </c>
    </row>
    <row r="5" spans="1:5" x14ac:dyDescent="0.25">
      <c r="A5" s="3" t="s">
        <v>5</v>
      </c>
      <c r="B5" s="12">
        <v>29510</v>
      </c>
      <c r="C5" s="12">
        <v>22917</v>
      </c>
      <c r="D5" s="4">
        <v>0.7765842087427991</v>
      </c>
      <c r="E5" s="6">
        <f t="shared" ref="E5:E7" si="0">D5/$D$7</f>
        <v>1.0006775635230607</v>
      </c>
    </row>
    <row r="6" spans="1:5" x14ac:dyDescent="0.25">
      <c r="A6" s="3" t="s">
        <v>6</v>
      </c>
      <c r="B6" s="12">
        <v>107</v>
      </c>
      <c r="C6" s="12">
        <v>67</v>
      </c>
      <c r="D6" s="4">
        <v>0.62616822429906538</v>
      </c>
      <c r="E6" s="6">
        <f t="shared" si="0"/>
        <v>0.80685711348873757</v>
      </c>
    </row>
    <row r="7" spans="1:5" x14ac:dyDescent="0.25">
      <c r="A7" s="3" t="s">
        <v>7</v>
      </c>
      <c r="B7" s="12">
        <v>61391</v>
      </c>
      <c r="C7" s="12">
        <v>47643</v>
      </c>
      <c r="D7" s="4">
        <v>0.77605837989281812</v>
      </c>
      <c r="E7" s="6">
        <f t="shared" si="0"/>
        <v>1</v>
      </c>
    </row>
    <row r="8" spans="1:5" x14ac:dyDescent="0.25">
      <c r="B8" s="8"/>
      <c r="C8" s="8"/>
      <c r="D8" s="7"/>
    </row>
    <row r="9" spans="1:5" x14ac:dyDescent="0.25">
      <c r="A9" s="13" t="s">
        <v>2</v>
      </c>
    </row>
    <row r="10" spans="1:5" x14ac:dyDescent="0.25">
      <c r="A10" s="2"/>
      <c r="B10" s="2" t="s">
        <v>17</v>
      </c>
      <c r="C10" s="2" t="s">
        <v>18</v>
      </c>
      <c r="D10" s="2" t="s">
        <v>19</v>
      </c>
      <c r="E10" s="2" t="s">
        <v>16</v>
      </c>
    </row>
    <row r="11" spans="1:5" x14ac:dyDescent="0.25">
      <c r="A11" s="3" t="s">
        <v>4</v>
      </c>
      <c r="B11" s="12">
        <v>33328</v>
      </c>
      <c r="C11" s="12">
        <v>25633</v>
      </c>
      <c r="D11" s="4">
        <v>0.76911305808929431</v>
      </c>
      <c r="E11" s="6">
        <f>D11/$D$14</f>
        <v>1.0057276111799802</v>
      </c>
    </row>
    <row r="12" spans="1:5" x14ac:dyDescent="0.25">
      <c r="A12" s="3" t="s">
        <v>5</v>
      </c>
      <c r="B12" s="12">
        <v>29513</v>
      </c>
      <c r="C12" s="12">
        <v>22434</v>
      </c>
      <c r="D12" s="4">
        <v>0.76013959949852605</v>
      </c>
      <c r="E12" s="6">
        <f t="shared" ref="E12:E14" si="1">D12/$D$14</f>
        <v>0.99399350398001118</v>
      </c>
    </row>
    <row r="13" spans="1:5" x14ac:dyDescent="0.25">
      <c r="A13" s="3" t="s">
        <v>6</v>
      </c>
      <c r="B13" s="12">
        <v>147</v>
      </c>
      <c r="C13" s="12">
        <v>102</v>
      </c>
      <c r="D13" s="4">
        <v>0.69387755102040816</v>
      </c>
      <c r="E13" s="6">
        <f t="shared" si="1"/>
        <v>0.90734620157515145</v>
      </c>
    </row>
    <row r="14" spans="1:5" x14ac:dyDescent="0.25">
      <c r="A14" s="3" t="s">
        <v>7</v>
      </c>
      <c r="B14" s="12">
        <v>62988</v>
      </c>
      <c r="C14" s="12">
        <v>48169</v>
      </c>
      <c r="D14" s="4">
        <v>0.76473296500920807</v>
      </c>
      <c r="E14" s="6">
        <f t="shared" si="1"/>
        <v>1</v>
      </c>
    </row>
    <row r="15" spans="1:5" x14ac:dyDescent="0.25">
      <c r="B15" s="8"/>
      <c r="C15" s="8"/>
      <c r="D15" s="7"/>
    </row>
    <row r="16" spans="1:5" x14ac:dyDescent="0.25">
      <c r="A16" s="13" t="s">
        <v>3</v>
      </c>
    </row>
    <row r="17" spans="1:5" x14ac:dyDescent="0.25">
      <c r="A17" s="2"/>
      <c r="B17" s="2" t="s">
        <v>17</v>
      </c>
      <c r="C17" s="2" t="s">
        <v>18</v>
      </c>
      <c r="D17" s="2" t="s">
        <v>19</v>
      </c>
      <c r="E17" s="2" t="s">
        <v>16</v>
      </c>
    </row>
    <row r="18" spans="1:5" x14ac:dyDescent="0.25">
      <c r="A18" s="3" t="s">
        <v>4</v>
      </c>
      <c r="B18" s="12">
        <v>32148</v>
      </c>
      <c r="C18" s="12">
        <v>25515</v>
      </c>
      <c r="D18" s="4">
        <v>0.79367301231802911</v>
      </c>
      <c r="E18" s="6">
        <f>D18/$D$21</f>
        <v>1.0038275957602869</v>
      </c>
    </row>
    <row r="19" spans="1:5" x14ac:dyDescent="0.25">
      <c r="A19" s="3" t="s">
        <v>5</v>
      </c>
      <c r="B19" s="12">
        <v>27567</v>
      </c>
      <c r="C19" s="12">
        <v>21690</v>
      </c>
      <c r="D19" s="4">
        <v>0.78681031668299051</v>
      </c>
      <c r="E19" s="6">
        <f t="shared" ref="E19:E21" si="2">D19/$D$21</f>
        <v>0.99514774504993531</v>
      </c>
    </row>
    <row r="20" spans="1:5" x14ac:dyDescent="0.25">
      <c r="A20" s="3" t="s">
        <v>6</v>
      </c>
      <c r="B20" s="12">
        <v>93</v>
      </c>
      <c r="C20" s="12">
        <v>82</v>
      </c>
      <c r="D20" s="4">
        <v>0.88172043010752688</v>
      </c>
      <c r="E20" s="6">
        <f t="shared" si="2"/>
        <v>1.1151888570615807</v>
      </c>
    </row>
    <row r="21" spans="1:5" x14ac:dyDescent="0.25">
      <c r="A21" s="3" t="s">
        <v>7</v>
      </c>
      <c r="B21" s="12">
        <v>59808</v>
      </c>
      <c r="C21" s="12">
        <v>47287</v>
      </c>
      <c r="D21" s="4">
        <v>0.79064673622257897</v>
      </c>
      <c r="E21" s="6">
        <f t="shared" si="2"/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6"/>
  <sheetViews>
    <sheetView workbookViewId="0">
      <selection activeCell="E110" sqref="E110"/>
    </sheetView>
  </sheetViews>
  <sheetFormatPr defaultRowHeight="15" x14ac:dyDescent="0.25"/>
  <cols>
    <col min="3" max="3" width="23.140625" bestFit="1" customWidth="1"/>
  </cols>
  <sheetData>
    <row r="1" spans="1:12" x14ac:dyDescent="0.25">
      <c r="A1" s="37" t="s">
        <v>28</v>
      </c>
      <c r="B1" s="37"/>
      <c r="C1" s="37"/>
      <c r="D1" s="37"/>
    </row>
    <row r="2" spans="1:12" x14ac:dyDescent="0.25">
      <c r="A2" s="37"/>
      <c r="B2" s="37"/>
      <c r="C2" s="37"/>
      <c r="D2" s="37"/>
    </row>
    <row r="3" spans="1:12" x14ac:dyDescent="0.25">
      <c r="D3" s="9" t="s">
        <v>42</v>
      </c>
      <c r="E3" s="9" t="s">
        <v>42</v>
      </c>
      <c r="F3" s="9" t="s">
        <v>43</v>
      </c>
      <c r="G3" s="9" t="s">
        <v>43</v>
      </c>
      <c r="H3" s="9" t="s">
        <v>44</v>
      </c>
      <c r="I3" s="9" t="s">
        <v>44</v>
      </c>
    </row>
    <row r="4" spans="1:12" x14ac:dyDescent="0.25">
      <c r="D4" s="9" t="s">
        <v>32</v>
      </c>
      <c r="E4" s="9" t="s">
        <v>32</v>
      </c>
      <c r="F4" s="9" t="s">
        <v>32</v>
      </c>
      <c r="G4" s="9" t="s">
        <v>32</v>
      </c>
      <c r="H4" s="9" t="s">
        <v>32</v>
      </c>
      <c r="I4" s="9" t="s">
        <v>32</v>
      </c>
      <c r="J4" s="41" t="s">
        <v>1</v>
      </c>
      <c r="K4" s="42"/>
      <c r="L4" s="42"/>
    </row>
    <row r="5" spans="1:12" ht="30" x14ac:dyDescent="0.25">
      <c r="D5" s="26" t="s">
        <v>33</v>
      </c>
      <c r="E5" s="26" t="s">
        <v>34</v>
      </c>
      <c r="F5" s="26" t="s">
        <v>33</v>
      </c>
      <c r="G5" s="26" t="s">
        <v>34</v>
      </c>
      <c r="H5" s="26" t="s">
        <v>33</v>
      </c>
      <c r="I5" s="26" t="s">
        <v>34</v>
      </c>
      <c r="J5" s="27" t="s">
        <v>17</v>
      </c>
      <c r="K5" s="27" t="s">
        <v>18</v>
      </c>
      <c r="L5" s="27" t="s">
        <v>19</v>
      </c>
    </row>
    <row r="6" spans="1:12" x14ac:dyDescent="0.25">
      <c r="A6" s="40" t="s">
        <v>7</v>
      </c>
      <c r="B6" s="40"/>
      <c r="C6" s="40"/>
      <c r="D6" s="28">
        <v>28531</v>
      </c>
      <c r="E6" s="28">
        <v>21960</v>
      </c>
      <c r="F6" s="28">
        <v>26235</v>
      </c>
      <c r="G6" s="28">
        <v>20183</v>
      </c>
      <c r="H6" s="28">
        <v>6625</v>
      </c>
      <c r="I6" s="28">
        <v>5500</v>
      </c>
      <c r="J6" s="8">
        <f>D6+F6+H6</f>
        <v>61391</v>
      </c>
      <c r="K6" s="8">
        <f>E6+G6+I6</f>
        <v>47643</v>
      </c>
      <c r="L6" s="7">
        <f>K6/J6</f>
        <v>0.77605837989281812</v>
      </c>
    </row>
    <row r="7" spans="1:12" x14ac:dyDescent="0.25">
      <c r="A7" s="9"/>
      <c r="B7" s="40" t="s">
        <v>35</v>
      </c>
      <c r="C7" s="40"/>
      <c r="D7" s="28">
        <v>2370</v>
      </c>
      <c r="E7" s="28">
        <v>1598</v>
      </c>
      <c r="F7" s="28">
        <v>2577</v>
      </c>
      <c r="G7" s="28">
        <v>1824</v>
      </c>
      <c r="H7" s="28">
        <v>1282</v>
      </c>
      <c r="I7" s="28">
        <v>848</v>
      </c>
      <c r="L7" s="7"/>
    </row>
    <row r="8" spans="1:12" x14ac:dyDescent="0.25">
      <c r="A8" s="9"/>
      <c r="B8" s="9"/>
      <c r="C8" s="9" t="s">
        <v>4</v>
      </c>
      <c r="D8" s="28">
        <v>1517</v>
      </c>
      <c r="E8" s="28">
        <v>1018</v>
      </c>
      <c r="F8" s="28">
        <v>1637</v>
      </c>
      <c r="G8" s="28">
        <v>1173</v>
      </c>
      <c r="H8" s="28">
        <v>845</v>
      </c>
      <c r="I8" s="28">
        <v>567</v>
      </c>
      <c r="J8" s="8">
        <f t="shared" ref="J8:K10" si="0">D8+F8+H8+D12+F12+H12</f>
        <v>31774</v>
      </c>
      <c r="K8" s="8">
        <f t="shared" si="0"/>
        <v>24659</v>
      </c>
      <c r="L8" s="7">
        <f>K8/J8</f>
        <v>0.77607477812047587</v>
      </c>
    </row>
    <row r="9" spans="1:12" x14ac:dyDescent="0.25">
      <c r="A9" s="9"/>
      <c r="B9" s="9"/>
      <c r="C9" s="9" t="s">
        <v>5</v>
      </c>
      <c r="D9" s="28">
        <v>851</v>
      </c>
      <c r="E9" s="28">
        <v>579</v>
      </c>
      <c r="F9" s="28">
        <v>937</v>
      </c>
      <c r="G9" s="28">
        <v>649</v>
      </c>
      <c r="H9" s="28">
        <v>434</v>
      </c>
      <c r="I9" s="28">
        <v>278</v>
      </c>
      <c r="J9" s="8">
        <f t="shared" si="0"/>
        <v>29510</v>
      </c>
      <c r="K9" s="8">
        <f t="shared" si="0"/>
        <v>22917</v>
      </c>
      <c r="L9" s="7">
        <f>K9/J9</f>
        <v>0.7765842087427991</v>
      </c>
    </row>
    <row r="10" spans="1:12" x14ac:dyDescent="0.25">
      <c r="A10" s="9"/>
      <c r="B10" s="9"/>
      <c r="C10" s="9" t="s">
        <v>6</v>
      </c>
      <c r="D10" s="28">
        <v>2</v>
      </c>
      <c r="E10" s="28">
        <v>1</v>
      </c>
      <c r="F10" s="28">
        <v>3</v>
      </c>
      <c r="G10" s="28">
        <v>2</v>
      </c>
      <c r="H10" s="28">
        <v>3</v>
      </c>
      <c r="I10" s="28">
        <v>3</v>
      </c>
      <c r="J10" s="8">
        <f t="shared" si="0"/>
        <v>107</v>
      </c>
      <c r="K10" s="8">
        <f t="shared" si="0"/>
        <v>67</v>
      </c>
      <c r="L10" s="7">
        <f>K10/J10</f>
        <v>0.62616822429906538</v>
      </c>
    </row>
    <row r="11" spans="1:12" x14ac:dyDescent="0.25">
      <c r="A11" s="9"/>
      <c r="B11" s="40" t="s">
        <v>36</v>
      </c>
      <c r="C11" s="40"/>
      <c r="D11" s="28">
        <v>26161</v>
      </c>
      <c r="E11" s="28">
        <v>20362</v>
      </c>
      <c r="F11" s="28">
        <v>23658</v>
      </c>
      <c r="G11" s="28">
        <v>18359</v>
      </c>
      <c r="H11" s="28">
        <v>5343</v>
      </c>
      <c r="I11" s="28">
        <v>4652</v>
      </c>
    </row>
    <row r="12" spans="1:12" x14ac:dyDescent="0.25">
      <c r="A12" s="9"/>
      <c r="B12" s="9"/>
      <c r="C12" s="9" t="s">
        <v>4</v>
      </c>
      <c r="D12" s="28">
        <v>13030</v>
      </c>
      <c r="E12" s="28">
        <v>10133</v>
      </c>
      <c r="F12" s="28">
        <v>11903</v>
      </c>
      <c r="G12" s="28">
        <v>9321</v>
      </c>
      <c r="H12" s="28">
        <v>2842</v>
      </c>
      <c r="I12" s="28">
        <v>2447</v>
      </c>
    </row>
    <row r="13" spans="1:12" x14ac:dyDescent="0.25">
      <c r="A13" s="9"/>
      <c r="B13" s="9"/>
      <c r="C13" s="9" t="s">
        <v>5</v>
      </c>
      <c r="D13" s="28">
        <v>13082</v>
      </c>
      <c r="E13" s="28">
        <v>10200</v>
      </c>
      <c r="F13" s="28">
        <v>11720</v>
      </c>
      <c r="G13" s="28">
        <v>9017</v>
      </c>
      <c r="H13" s="28">
        <v>2486</v>
      </c>
      <c r="I13" s="28">
        <v>2194</v>
      </c>
    </row>
    <row r="14" spans="1:12" x14ac:dyDescent="0.25">
      <c r="A14" s="9"/>
      <c r="B14" s="9"/>
      <c r="C14" s="9" t="s">
        <v>6</v>
      </c>
      <c r="D14" s="28">
        <v>49</v>
      </c>
      <c r="E14" s="28">
        <v>29</v>
      </c>
      <c r="F14" s="28">
        <v>35</v>
      </c>
      <c r="G14" s="28">
        <v>21</v>
      </c>
      <c r="H14" s="28">
        <v>15</v>
      </c>
      <c r="I14" s="28">
        <v>11</v>
      </c>
    </row>
    <row r="15" spans="1:12" x14ac:dyDescent="0.25">
      <c r="A15" s="37"/>
      <c r="B15" s="37"/>
      <c r="C15" s="37"/>
      <c r="D15" s="37"/>
    </row>
    <row r="16" spans="1:12" x14ac:dyDescent="0.25">
      <c r="A16" s="37" t="s">
        <v>45</v>
      </c>
      <c r="B16" s="37"/>
      <c r="C16" s="37"/>
      <c r="D16" s="37"/>
    </row>
    <row r="18" spans="1:12" x14ac:dyDescent="0.25">
      <c r="A18" s="37" t="s">
        <v>28</v>
      </c>
      <c r="B18" s="37"/>
      <c r="C18" s="37"/>
      <c r="D18" s="37"/>
    </row>
    <row r="19" spans="1:12" x14ac:dyDescent="0.25">
      <c r="A19" s="37"/>
      <c r="B19" s="37"/>
      <c r="C19" s="37"/>
      <c r="D19" s="37"/>
    </row>
    <row r="20" spans="1:12" x14ac:dyDescent="0.25">
      <c r="D20" s="9" t="s">
        <v>38</v>
      </c>
      <c r="E20" s="9" t="s">
        <v>38</v>
      </c>
      <c r="F20" s="9" t="s">
        <v>39</v>
      </c>
      <c r="G20" s="9" t="s">
        <v>39</v>
      </c>
      <c r="H20" s="9" t="s">
        <v>40</v>
      </c>
      <c r="I20" s="9" t="s">
        <v>40</v>
      </c>
    </row>
    <row r="21" spans="1:12" x14ac:dyDescent="0.25">
      <c r="D21" s="9" t="s">
        <v>32</v>
      </c>
      <c r="E21" s="9" t="s">
        <v>32</v>
      </c>
      <c r="F21" s="9" t="s">
        <v>32</v>
      </c>
      <c r="G21" s="9" t="s">
        <v>32</v>
      </c>
      <c r="H21" s="9" t="s">
        <v>32</v>
      </c>
      <c r="I21" s="9" t="s">
        <v>32</v>
      </c>
      <c r="J21" s="38" t="s">
        <v>2</v>
      </c>
      <c r="K21" s="39"/>
      <c r="L21" s="39"/>
    </row>
    <row r="22" spans="1:12" ht="30" x14ac:dyDescent="0.25">
      <c r="D22" s="26" t="s">
        <v>33</v>
      </c>
      <c r="E22" s="26" t="s">
        <v>34</v>
      </c>
      <c r="F22" s="26" t="s">
        <v>33</v>
      </c>
      <c r="G22" s="26" t="s">
        <v>34</v>
      </c>
      <c r="H22" s="26" t="s">
        <v>33</v>
      </c>
      <c r="I22" s="26" t="s">
        <v>34</v>
      </c>
      <c r="J22" s="27" t="s">
        <v>17</v>
      </c>
      <c r="K22" s="27" t="s">
        <v>18</v>
      </c>
      <c r="L22" s="27" t="s">
        <v>19</v>
      </c>
    </row>
    <row r="23" spans="1:12" x14ac:dyDescent="0.25">
      <c r="A23" s="40" t="s">
        <v>7</v>
      </c>
      <c r="B23" s="40"/>
      <c r="C23" s="40"/>
      <c r="D23" s="28">
        <v>29376</v>
      </c>
      <c r="E23" s="28">
        <v>22200</v>
      </c>
      <c r="F23" s="28">
        <v>26992</v>
      </c>
      <c r="G23" s="28">
        <v>20647</v>
      </c>
      <c r="H23" s="28">
        <v>6620</v>
      </c>
      <c r="I23" s="28">
        <v>5322</v>
      </c>
      <c r="J23" s="8">
        <f>D23+F23+H23</f>
        <v>62988</v>
      </c>
      <c r="K23" s="8">
        <f>E23+G23+I23</f>
        <v>48169</v>
      </c>
      <c r="L23" s="7">
        <f>K23/J23</f>
        <v>0.76473296500920807</v>
      </c>
    </row>
    <row r="24" spans="1:12" x14ac:dyDescent="0.25">
      <c r="A24" s="9"/>
      <c r="B24" s="40" t="s">
        <v>35</v>
      </c>
      <c r="C24" s="40"/>
      <c r="D24" s="28">
        <v>2823</v>
      </c>
      <c r="E24" s="28">
        <v>1837</v>
      </c>
      <c r="F24" s="28">
        <v>3316</v>
      </c>
      <c r="G24" s="28">
        <v>2231</v>
      </c>
      <c r="H24" s="28">
        <v>1767</v>
      </c>
      <c r="I24" s="28">
        <v>1200</v>
      </c>
      <c r="L24" s="7"/>
    </row>
    <row r="25" spans="1:12" x14ac:dyDescent="0.25">
      <c r="A25" s="9"/>
      <c r="B25" s="9"/>
      <c r="C25" s="9" t="s">
        <v>4</v>
      </c>
      <c r="D25" s="28">
        <v>1799</v>
      </c>
      <c r="E25" s="28">
        <v>1165</v>
      </c>
      <c r="F25" s="28">
        <v>2110</v>
      </c>
      <c r="G25" s="28">
        <v>1463</v>
      </c>
      <c r="H25" s="28">
        <v>1184</v>
      </c>
      <c r="I25" s="28">
        <v>805</v>
      </c>
      <c r="J25" s="8">
        <f t="shared" ref="J25:K27" si="1">D25+F25+H25+D29+F29+H29</f>
        <v>33328</v>
      </c>
      <c r="K25" s="8">
        <f t="shared" si="1"/>
        <v>25633</v>
      </c>
      <c r="L25" s="7">
        <f>K25/J25</f>
        <v>0.76911305808929431</v>
      </c>
    </row>
    <row r="26" spans="1:12" x14ac:dyDescent="0.25">
      <c r="A26" s="9"/>
      <c r="B26" s="9"/>
      <c r="C26" s="9" t="s">
        <v>5</v>
      </c>
      <c r="D26" s="28">
        <v>1021</v>
      </c>
      <c r="E26" s="28">
        <v>671</v>
      </c>
      <c r="F26" s="28">
        <v>1203</v>
      </c>
      <c r="G26" s="28">
        <v>767</v>
      </c>
      <c r="H26" s="28">
        <v>574</v>
      </c>
      <c r="I26" s="28">
        <v>388</v>
      </c>
      <c r="J26" s="8">
        <f t="shared" si="1"/>
        <v>29513</v>
      </c>
      <c r="K26" s="8">
        <f t="shared" si="1"/>
        <v>22434</v>
      </c>
      <c r="L26" s="7">
        <f>K26/J26</f>
        <v>0.76013959949852605</v>
      </c>
    </row>
    <row r="27" spans="1:12" x14ac:dyDescent="0.25">
      <c r="A27" s="9"/>
      <c r="B27" s="9"/>
      <c r="C27" s="9" t="s">
        <v>6</v>
      </c>
      <c r="D27" s="28">
        <v>3</v>
      </c>
      <c r="E27" s="28">
        <v>1</v>
      </c>
      <c r="F27" s="28">
        <v>3</v>
      </c>
      <c r="G27" s="28">
        <v>1</v>
      </c>
      <c r="H27" s="28">
        <v>9</v>
      </c>
      <c r="I27" s="28">
        <v>7</v>
      </c>
      <c r="J27" s="8">
        <f t="shared" si="1"/>
        <v>147</v>
      </c>
      <c r="K27" s="8">
        <f t="shared" si="1"/>
        <v>102</v>
      </c>
      <c r="L27" s="7">
        <f>K27/J27</f>
        <v>0.69387755102040816</v>
      </c>
    </row>
    <row r="28" spans="1:12" x14ac:dyDescent="0.25">
      <c r="A28" s="9"/>
      <c r="B28" s="40" t="s">
        <v>36</v>
      </c>
      <c r="C28" s="40"/>
      <c r="D28" s="28">
        <v>26553</v>
      </c>
      <c r="E28" s="28">
        <v>20363</v>
      </c>
      <c r="F28" s="28">
        <v>23676</v>
      </c>
      <c r="G28" s="28">
        <v>18416</v>
      </c>
      <c r="H28" s="28">
        <v>4853</v>
      </c>
      <c r="I28" s="28">
        <v>4122</v>
      </c>
    </row>
    <row r="29" spans="1:12" x14ac:dyDescent="0.25">
      <c r="A29" s="9"/>
      <c r="B29" s="9"/>
      <c r="C29" s="9" t="s">
        <v>4</v>
      </c>
      <c r="D29" s="28">
        <v>13300</v>
      </c>
      <c r="E29" s="28">
        <v>10292</v>
      </c>
      <c r="F29" s="28">
        <v>12143</v>
      </c>
      <c r="G29" s="28">
        <v>9522</v>
      </c>
      <c r="H29" s="28">
        <v>2792</v>
      </c>
      <c r="I29" s="28">
        <v>2386</v>
      </c>
    </row>
    <row r="30" spans="1:12" x14ac:dyDescent="0.25">
      <c r="A30" s="9"/>
      <c r="B30" s="9"/>
      <c r="C30" s="9" t="s">
        <v>5</v>
      </c>
      <c r="D30" s="28">
        <v>13187</v>
      </c>
      <c r="E30" s="28">
        <v>10024</v>
      </c>
      <c r="F30" s="28">
        <v>11477</v>
      </c>
      <c r="G30" s="28">
        <v>8856</v>
      </c>
      <c r="H30" s="28">
        <v>2051</v>
      </c>
      <c r="I30" s="28">
        <v>1728</v>
      </c>
    </row>
    <row r="31" spans="1:12" x14ac:dyDescent="0.25">
      <c r="A31" s="9"/>
      <c r="B31" s="9"/>
      <c r="C31" s="9" t="s">
        <v>6</v>
      </c>
      <c r="D31" s="28">
        <v>66</v>
      </c>
      <c r="E31" s="28">
        <v>47</v>
      </c>
      <c r="F31" s="28">
        <v>56</v>
      </c>
      <c r="G31" s="28">
        <v>38</v>
      </c>
      <c r="H31" s="28">
        <v>10</v>
      </c>
      <c r="I31" s="28">
        <v>8</v>
      </c>
    </row>
    <row r="32" spans="1:12" x14ac:dyDescent="0.25">
      <c r="A32" s="37"/>
      <c r="B32" s="37"/>
      <c r="C32" s="37"/>
      <c r="D32" s="37"/>
    </row>
    <row r="33" spans="1:12" x14ac:dyDescent="0.25">
      <c r="A33" s="37" t="s">
        <v>41</v>
      </c>
      <c r="B33" s="37"/>
      <c r="C33" s="37"/>
      <c r="D33" s="37"/>
    </row>
    <row r="36" spans="1:12" x14ac:dyDescent="0.25">
      <c r="A36" s="37" t="s">
        <v>28</v>
      </c>
      <c r="B36" s="37"/>
      <c r="C36" s="37"/>
      <c r="D36" s="37"/>
    </row>
    <row r="37" spans="1:12" x14ac:dyDescent="0.25">
      <c r="A37" s="37"/>
      <c r="B37" s="37"/>
      <c r="C37" s="37"/>
      <c r="D37" s="37"/>
    </row>
    <row r="38" spans="1:12" x14ac:dyDescent="0.25">
      <c r="D38" s="9" t="s">
        <v>29</v>
      </c>
      <c r="E38" s="9" t="s">
        <v>29</v>
      </c>
      <c r="F38" s="9" t="s">
        <v>30</v>
      </c>
      <c r="G38" s="9" t="s">
        <v>30</v>
      </c>
      <c r="H38" s="9" t="s">
        <v>31</v>
      </c>
      <c r="I38" s="9" t="s">
        <v>31</v>
      </c>
    </row>
    <row r="39" spans="1:12" x14ac:dyDescent="0.25">
      <c r="D39" s="9" t="s">
        <v>32</v>
      </c>
      <c r="E39" s="9" t="s">
        <v>32</v>
      </c>
      <c r="F39" s="9" t="s">
        <v>32</v>
      </c>
      <c r="G39" s="9" t="s">
        <v>32</v>
      </c>
      <c r="H39" s="9" t="s">
        <v>32</v>
      </c>
      <c r="I39" s="9" t="s">
        <v>32</v>
      </c>
      <c r="J39" s="38" t="s">
        <v>3</v>
      </c>
      <c r="K39" s="39"/>
      <c r="L39" s="39"/>
    </row>
    <row r="40" spans="1:12" ht="30" x14ac:dyDescent="0.25">
      <c r="D40" s="26" t="s">
        <v>33</v>
      </c>
      <c r="E40" s="26" t="s">
        <v>34</v>
      </c>
      <c r="F40" s="26" t="s">
        <v>33</v>
      </c>
      <c r="G40" s="26" t="s">
        <v>34</v>
      </c>
      <c r="H40" s="26" t="s">
        <v>33</v>
      </c>
      <c r="I40" s="26" t="s">
        <v>34</v>
      </c>
      <c r="J40" s="27" t="s">
        <v>17</v>
      </c>
      <c r="K40" s="27" t="s">
        <v>18</v>
      </c>
      <c r="L40" s="27" t="s">
        <v>19</v>
      </c>
    </row>
    <row r="41" spans="1:12" x14ac:dyDescent="0.25">
      <c r="A41" s="40" t="s">
        <v>7</v>
      </c>
      <c r="B41" s="40"/>
      <c r="C41" s="40"/>
      <c r="D41" s="28">
        <v>30417</v>
      </c>
      <c r="E41" s="28">
        <v>22955</v>
      </c>
      <c r="F41" s="28">
        <v>22997</v>
      </c>
      <c r="G41" s="28">
        <v>19319</v>
      </c>
      <c r="H41" s="28">
        <v>6394</v>
      </c>
      <c r="I41" s="28">
        <v>5013</v>
      </c>
      <c r="J41" s="8">
        <f>D41+F41+H41</f>
        <v>59808</v>
      </c>
      <c r="K41" s="8">
        <f>E41+G41+I41</f>
        <v>47287</v>
      </c>
      <c r="L41" s="7">
        <f>K41/J41</f>
        <v>0.79064673622257897</v>
      </c>
    </row>
    <row r="42" spans="1:12" x14ac:dyDescent="0.25">
      <c r="A42" s="9"/>
      <c r="B42" s="40" t="s">
        <v>35</v>
      </c>
      <c r="C42" s="40"/>
      <c r="D42" s="28">
        <v>3351</v>
      </c>
      <c r="E42" s="28">
        <v>2127</v>
      </c>
      <c r="F42" s="28">
        <v>3239</v>
      </c>
      <c r="G42" s="28">
        <v>2598</v>
      </c>
      <c r="H42" s="28">
        <v>1989</v>
      </c>
      <c r="I42" s="28">
        <v>1297</v>
      </c>
      <c r="L42" s="7"/>
    </row>
    <row r="43" spans="1:12" x14ac:dyDescent="0.25">
      <c r="A43" s="9"/>
      <c r="B43" s="9"/>
      <c r="C43" s="9" t="s">
        <v>4</v>
      </c>
      <c r="D43" s="28">
        <v>2073</v>
      </c>
      <c r="E43" s="28">
        <v>1322</v>
      </c>
      <c r="F43" s="28">
        <v>2000</v>
      </c>
      <c r="G43" s="28">
        <v>1619</v>
      </c>
      <c r="H43" s="28">
        <v>1346</v>
      </c>
      <c r="I43" s="28">
        <v>894</v>
      </c>
      <c r="J43" s="8">
        <f t="shared" ref="J43:K45" si="2">D43+F43+H43+D47+F47+H47</f>
        <v>32148</v>
      </c>
      <c r="K43" s="8">
        <f t="shared" si="2"/>
        <v>25515</v>
      </c>
      <c r="L43" s="7">
        <f>K43/J43</f>
        <v>0.79367301231802911</v>
      </c>
    </row>
    <row r="44" spans="1:12" x14ac:dyDescent="0.25">
      <c r="A44" s="9"/>
      <c r="B44" s="9"/>
      <c r="C44" s="9" t="s">
        <v>5</v>
      </c>
      <c r="D44" s="28">
        <v>1276</v>
      </c>
      <c r="E44" s="28">
        <v>803</v>
      </c>
      <c r="F44" s="28">
        <v>1233</v>
      </c>
      <c r="G44" s="28">
        <v>973</v>
      </c>
      <c r="H44" s="28">
        <v>642</v>
      </c>
      <c r="I44" s="28">
        <v>402</v>
      </c>
      <c r="J44" s="8">
        <f t="shared" si="2"/>
        <v>27567</v>
      </c>
      <c r="K44" s="8">
        <f t="shared" si="2"/>
        <v>21690</v>
      </c>
      <c r="L44" s="7">
        <f>K44/J44</f>
        <v>0.78681031668299051</v>
      </c>
    </row>
    <row r="45" spans="1:12" x14ac:dyDescent="0.25">
      <c r="A45" s="9"/>
      <c r="B45" s="9"/>
      <c r="C45" s="9" t="s">
        <v>6</v>
      </c>
      <c r="D45" s="28">
        <v>2</v>
      </c>
      <c r="E45" s="28">
        <v>2</v>
      </c>
      <c r="F45" s="28">
        <v>6</v>
      </c>
      <c r="G45" s="28">
        <v>6</v>
      </c>
      <c r="H45" s="28">
        <v>1</v>
      </c>
      <c r="I45" s="28">
        <v>1</v>
      </c>
      <c r="J45" s="8">
        <f t="shared" si="2"/>
        <v>93</v>
      </c>
      <c r="K45" s="8">
        <f t="shared" si="2"/>
        <v>82</v>
      </c>
      <c r="L45" s="7">
        <f>K45/J45</f>
        <v>0.88172043010752688</v>
      </c>
    </row>
    <row r="46" spans="1:12" x14ac:dyDescent="0.25">
      <c r="A46" s="9"/>
      <c r="B46" s="40" t="s">
        <v>36</v>
      </c>
      <c r="C46" s="40"/>
      <c r="D46" s="28">
        <v>27066</v>
      </c>
      <c r="E46" s="28">
        <v>20828</v>
      </c>
      <c r="F46" s="28">
        <v>19758</v>
      </c>
      <c r="G46" s="28">
        <v>16721</v>
      </c>
      <c r="H46" s="28">
        <v>4405</v>
      </c>
      <c r="I46" s="28">
        <v>3716</v>
      </c>
    </row>
    <row r="47" spans="1:12" x14ac:dyDescent="0.25">
      <c r="A47" s="9"/>
      <c r="B47" s="9"/>
      <c r="C47" s="9" t="s">
        <v>4</v>
      </c>
      <c r="D47" s="28">
        <v>13556</v>
      </c>
      <c r="E47" s="28">
        <v>10352</v>
      </c>
      <c r="F47" s="28">
        <v>10662</v>
      </c>
      <c r="G47" s="28">
        <v>9209</v>
      </c>
      <c r="H47" s="28">
        <v>2511</v>
      </c>
      <c r="I47" s="28">
        <v>2119</v>
      </c>
    </row>
    <row r="48" spans="1:12" x14ac:dyDescent="0.25">
      <c r="A48" s="9"/>
      <c r="B48" s="9"/>
      <c r="C48" s="9" t="s">
        <v>5</v>
      </c>
      <c r="D48" s="28">
        <v>13466</v>
      </c>
      <c r="E48" s="28">
        <v>10440</v>
      </c>
      <c r="F48" s="28">
        <v>9062</v>
      </c>
      <c r="G48" s="28">
        <v>7480</v>
      </c>
      <c r="H48" s="28">
        <v>1888</v>
      </c>
      <c r="I48" s="28">
        <v>1592</v>
      </c>
    </row>
    <row r="49" spans="1:13" x14ac:dyDescent="0.25">
      <c r="A49" s="9"/>
      <c r="B49" s="9"/>
      <c r="C49" s="9" t="s">
        <v>6</v>
      </c>
      <c r="D49" s="28">
        <v>44</v>
      </c>
      <c r="E49" s="28">
        <v>36</v>
      </c>
      <c r="F49" s="28">
        <v>34</v>
      </c>
      <c r="G49" s="28">
        <v>32</v>
      </c>
      <c r="H49" s="28">
        <v>6</v>
      </c>
      <c r="I49" s="28">
        <v>5</v>
      </c>
    </row>
    <row r="50" spans="1:13" x14ac:dyDescent="0.25">
      <c r="A50" s="37"/>
      <c r="B50" s="37"/>
      <c r="C50" s="37"/>
      <c r="D50" s="37"/>
    </row>
    <row r="51" spans="1:13" x14ac:dyDescent="0.25">
      <c r="A51" s="37" t="s">
        <v>37</v>
      </c>
      <c r="B51" s="37"/>
      <c r="C51" s="37"/>
      <c r="D51" s="37"/>
    </row>
    <row r="54" spans="1:13" x14ac:dyDescent="0.25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</row>
    <row r="55" spans="1:13" x14ac:dyDescent="0.25">
      <c r="A55" s="37" t="s">
        <v>27</v>
      </c>
      <c r="B55" s="37"/>
      <c r="C55" s="37"/>
      <c r="D55" s="37"/>
    </row>
    <row r="56" spans="1:13" x14ac:dyDescent="0.25">
      <c r="A56" s="37" t="s">
        <v>28</v>
      </c>
      <c r="B56" s="37"/>
      <c r="C56" s="37"/>
      <c r="D56" s="37"/>
    </row>
    <row r="57" spans="1:13" x14ac:dyDescent="0.25">
      <c r="A57" s="37"/>
      <c r="B57" s="37"/>
      <c r="C57" s="37"/>
      <c r="D57" s="37"/>
    </row>
    <row r="58" spans="1:13" x14ac:dyDescent="0.25">
      <c r="D58" s="9" t="s">
        <v>42</v>
      </c>
      <c r="E58" s="9" t="s">
        <v>42</v>
      </c>
      <c r="F58" s="9" t="s">
        <v>43</v>
      </c>
      <c r="G58" s="9" t="s">
        <v>43</v>
      </c>
      <c r="H58" s="9" t="s">
        <v>44</v>
      </c>
      <c r="I58" s="9" t="s">
        <v>44</v>
      </c>
    </row>
    <row r="59" spans="1:13" x14ac:dyDescent="0.25">
      <c r="D59" s="9" t="s">
        <v>32</v>
      </c>
      <c r="E59" s="9" t="s">
        <v>32</v>
      </c>
      <c r="F59" s="9" t="s">
        <v>32</v>
      </c>
      <c r="G59" s="9" t="s">
        <v>32</v>
      </c>
      <c r="H59" s="9" t="s">
        <v>32</v>
      </c>
      <c r="I59" s="9" t="s">
        <v>32</v>
      </c>
      <c r="J59" s="38" t="s">
        <v>1</v>
      </c>
      <c r="K59" s="39"/>
      <c r="L59" s="39"/>
    </row>
    <row r="60" spans="1:13" ht="30" x14ac:dyDescent="0.25">
      <c r="D60" s="26" t="s">
        <v>33</v>
      </c>
      <c r="E60" s="26" t="s">
        <v>34</v>
      </c>
      <c r="F60" s="26" t="s">
        <v>33</v>
      </c>
      <c r="G60" s="26" t="s">
        <v>34</v>
      </c>
      <c r="H60" s="26" t="s">
        <v>33</v>
      </c>
      <c r="I60" s="26" t="s">
        <v>34</v>
      </c>
      <c r="J60" s="27" t="s">
        <v>17</v>
      </c>
      <c r="K60" s="27" t="s">
        <v>18</v>
      </c>
      <c r="L60" s="27" t="s">
        <v>19</v>
      </c>
    </row>
    <row r="61" spans="1:13" x14ac:dyDescent="0.25">
      <c r="A61" s="40" t="s">
        <v>7</v>
      </c>
      <c r="B61" s="40"/>
      <c r="C61" s="40"/>
      <c r="D61" s="28">
        <v>28531</v>
      </c>
      <c r="E61" s="28">
        <v>21960</v>
      </c>
      <c r="F61" s="28">
        <v>26235</v>
      </c>
      <c r="G61" s="28">
        <v>20183</v>
      </c>
      <c r="H61" s="28">
        <v>6625</v>
      </c>
      <c r="I61" s="28">
        <v>5500</v>
      </c>
      <c r="J61" s="8">
        <f>D61+F61+H61</f>
        <v>61391</v>
      </c>
      <c r="K61" s="8">
        <f>E61+G61+I61</f>
        <v>47643</v>
      </c>
      <c r="L61" s="29">
        <f>K61/J61</f>
        <v>0.77605837989281812</v>
      </c>
    </row>
    <row r="62" spans="1:13" x14ac:dyDescent="0.25">
      <c r="A62" s="9"/>
      <c r="B62" s="40" t="s">
        <v>35</v>
      </c>
      <c r="C62" s="40"/>
      <c r="D62" s="28">
        <v>2370</v>
      </c>
      <c r="E62" s="28">
        <v>1598</v>
      </c>
      <c r="F62" s="28">
        <v>2577</v>
      </c>
      <c r="G62" s="28">
        <v>1824</v>
      </c>
      <c r="H62" s="28">
        <v>1282</v>
      </c>
      <c r="I62" s="28">
        <v>848</v>
      </c>
    </row>
    <row r="63" spans="1:13" x14ac:dyDescent="0.25">
      <c r="A63" s="9"/>
      <c r="B63" s="9"/>
      <c r="C63" s="9" t="s">
        <v>9</v>
      </c>
      <c r="D63" s="28">
        <v>37</v>
      </c>
      <c r="E63" s="28">
        <v>25</v>
      </c>
      <c r="F63" s="28">
        <v>43</v>
      </c>
      <c r="G63" s="28">
        <v>30</v>
      </c>
      <c r="H63" s="28">
        <v>26</v>
      </c>
      <c r="I63" s="28">
        <v>14</v>
      </c>
      <c r="J63" s="8">
        <f t="shared" ref="J63:K70" si="3">D63+F63+H63+D72+F72+H72</f>
        <v>928</v>
      </c>
      <c r="K63" s="8">
        <f t="shared" si="3"/>
        <v>718</v>
      </c>
      <c r="L63" s="29">
        <f t="shared" ref="L63:L70" si="4">K63/J63</f>
        <v>0.77370689655172409</v>
      </c>
    </row>
    <row r="64" spans="1:13" x14ac:dyDescent="0.25">
      <c r="A64" s="9"/>
      <c r="B64" s="9"/>
      <c r="C64" s="9" t="s">
        <v>10</v>
      </c>
      <c r="D64" s="28">
        <v>1</v>
      </c>
      <c r="E64" s="28">
        <v>1</v>
      </c>
      <c r="F64" s="28">
        <v>6</v>
      </c>
      <c r="G64" s="28">
        <v>0</v>
      </c>
      <c r="H64" s="28"/>
      <c r="I64" s="28"/>
      <c r="J64" s="8">
        <f t="shared" si="3"/>
        <v>144</v>
      </c>
      <c r="K64" s="8">
        <f t="shared" si="3"/>
        <v>116</v>
      </c>
      <c r="L64" s="29">
        <f t="shared" si="4"/>
        <v>0.80555555555555558</v>
      </c>
    </row>
    <row r="65" spans="1:12" x14ac:dyDescent="0.25">
      <c r="A65" s="9"/>
      <c r="B65" s="9"/>
      <c r="C65" s="9" t="s">
        <v>11</v>
      </c>
      <c r="D65" s="28">
        <v>83</v>
      </c>
      <c r="E65" s="28">
        <v>63</v>
      </c>
      <c r="F65" s="28">
        <v>83</v>
      </c>
      <c r="G65" s="28">
        <v>65</v>
      </c>
      <c r="H65" s="28">
        <v>64</v>
      </c>
      <c r="I65" s="28">
        <v>50</v>
      </c>
      <c r="J65" s="8">
        <f t="shared" si="3"/>
        <v>2783</v>
      </c>
      <c r="K65" s="8">
        <f t="shared" si="3"/>
        <v>2421</v>
      </c>
      <c r="L65" s="29">
        <f t="shared" si="4"/>
        <v>0.86992454186130075</v>
      </c>
    </row>
    <row r="66" spans="1:12" x14ac:dyDescent="0.25">
      <c r="A66" s="9"/>
      <c r="B66" s="9"/>
      <c r="C66" s="9" t="s">
        <v>12</v>
      </c>
      <c r="D66" s="28">
        <v>1934</v>
      </c>
      <c r="E66" s="28">
        <v>1273</v>
      </c>
      <c r="F66" s="28">
        <v>2120</v>
      </c>
      <c r="G66" s="28">
        <v>1491</v>
      </c>
      <c r="H66" s="28">
        <v>992</v>
      </c>
      <c r="I66" s="28">
        <v>639</v>
      </c>
      <c r="J66" s="8">
        <f t="shared" si="3"/>
        <v>46647</v>
      </c>
      <c r="K66" s="8">
        <f t="shared" si="3"/>
        <v>34857</v>
      </c>
      <c r="L66" s="29">
        <f t="shared" si="4"/>
        <v>0.74725062704997103</v>
      </c>
    </row>
    <row r="67" spans="1:12" x14ac:dyDescent="0.25">
      <c r="A67" s="9"/>
      <c r="B67" s="9"/>
      <c r="C67" s="9" t="s">
        <v>13</v>
      </c>
      <c r="D67" s="28">
        <v>74</v>
      </c>
      <c r="E67" s="28">
        <v>52</v>
      </c>
      <c r="F67" s="28">
        <v>85</v>
      </c>
      <c r="G67" s="28">
        <v>61</v>
      </c>
      <c r="H67" s="28">
        <v>45</v>
      </c>
      <c r="I67" s="28">
        <v>34</v>
      </c>
      <c r="J67" s="8">
        <f t="shared" si="3"/>
        <v>1384</v>
      </c>
      <c r="K67" s="8">
        <f t="shared" si="3"/>
        <v>1032</v>
      </c>
      <c r="L67" s="29">
        <f t="shared" si="4"/>
        <v>0.74566473988439308</v>
      </c>
    </row>
    <row r="68" spans="1:12" x14ac:dyDescent="0.25">
      <c r="A68" s="9"/>
      <c r="B68" s="9"/>
      <c r="C68" s="9" t="s">
        <v>14</v>
      </c>
      <c r="D68" s="28">
        <v>2</v>
      </c>
      <c r="E68" s="28">
        <v>0</v>
      </c>
      <c r="F68" s="28">
        <v>1</v>
      </c>
      <c r="G68" s="28">
        <v>0</v>
      </c>
      <c r="H68" s="28">
        <v>6</v>
      </c>
      <c r="I68" s="28">
        <v>4</v>
      </c>
      <c r="J68" s="8">
        <f t="shared" si="3"/>
        <v>138</v>
      </c>
      <c r="K68" s="8">
        <f t="shared" si="3"/>
        <v>112</v>
      </c>
      <c r="L68" s="29">
        <f t="shared" si="4"/>
        <v>0.81159420289855078</v>
      </c>
    </row>
    <row r="69" spans="1:12" x14ac:dyDescent="0.25">
      <c r="A69" s="9"/>
      <c r="B69" s="9"/>
      <c r="C69" s="9" t="s">
        <v>6</v>
      </c>
      <c r="D69" s="28">
        <v>17</v>
      </c>
      <c r="E69" s="28">
        <v>15</v>
      </c>
      <c r="F69" s="28">
        <v>16</v>
      </c>
      <c r="G69" s="28">
        <v>12</v>
      </c>
      <c r="H69" s="28">
        <v>3</v>
      </c>
      <c r="I69" s="28">
        <v>1</v>
      </c>
      <c r="J69" s="8">
        <f t="shared" si="3"/>
        <v>1483</v>
      </c>
      <c r="K69" s="8">
        <f t="shared" si="3"/>
        <v>1348</v>
      </c>
      <c r="L69" s="29">
        <f t="shared" si="4"/>
        <v>0.90896830748482804</v>
      </c>
    </row>
    <row r="70" spans="1:12" x14ac:dyDescent="0.25">
      <c r="A70" s="9"/>
      <c r="B70" s="9"/>
      <c r="C70" s="9" t="s">
        <v>15</v>
      </c>
      <c r="D70" s="28">
        <v>222</v>
      </c>
      <c r="E70" s="28">
        <v>169</v>
      </c>
      <c r="F70" s="28">
        <v>223</v>
      </c>
      <c r="G70" s="28">
        <v>165</v>
      </c>
      <c r="H70" s="28">
        <v>146</v>
      </c>
      <c r="I70" s="28">
        <v>106</v>
      </c>
      <c r="J70" s="8">
        <f t="shared" si="3"/>
        <v>7884</v>
      </c>
      <c r="K70" s="8">
        <f t="shared" si="3"/>
        <v>7039</v>
      </c>
      <c r="L70" s="29">
        <f t="shared" si="4"/>
        <v>0.89282090309487572</v>
      </c>
    </row>
    <row r="71" spans="1:12" x14ac:dyDescent="0.25">
      <c r="A71" s="9"/>
      <c r="B71" s="40" t="s">
        <v>36</v>
      </c>
      <c r="C71" s="40"/>
      <c r="D71" s="28">
        <v>26161</v>
      </c>
      <c r="E71" s="28">
        <v>20362</v>
      </c>
      <c r="F71" s="28">
        <v>23658</v>
      </c>
      <c r="G71" s="28">
        <v>18359</v>
      </c>
      <c r="H71" s="28">
        <v>5343</v>
      </c>
      <c r="I71" s="28">
        <v>4652</v>
      </c>
    </row>
    <row r="72" spans="1:12" x14ac:dyDescent="0.25">
      <c r="A72" s="9"/>
      <c r="B72" s="9"/>
      <c r="C72" s="9" t="s">
        <v>9</v>
      </c>
      <c r="D72" s="28">
        <v>420</v>
      </c>
      <c r="E72" s="28">
        <v>344</v>
      </c>
      <c r="F72" s="28">
        <v>326</v>
      </c>
      <c r="G72" s="28">
        <v>238</v>
      </c>
      <c r="H72" s="28">
        <v>76</v>
      </c>
      <c r="I72" s="28">
        <v>67</v>
      </c>
    </row>
    <row r="73" spans="1:12" x14ac:dyDescent="0.25">
      <c r="A73" s="9"/>
      <c r="B73" s="9"/>
      <c r="C73" s="9" t="s">
        <v>10</v>
      </c>
      <c r="D73" s="28">
        <v>80</v>
      </c>
      <c r="E73" s="28">
        <v>65</v>
      </c>
      <c r="F73" s="28">
        <v>48</v>
      </c>
      <c r="G73" s="28">
        <v>42</v>
      </c>
      <c r="H73" s="28">
        <v>9</v>
      </c>
      <c r="I73" s="28">
        <v>8</v>
      </c>
    </row>
    <row r="74" spans="1:12" x14ac:dyDescent="0.25">
      <c r="A74" s="9"/>
      <c r="B74" s="9"/>
      <c r="C74" s="9" t="s">
        <v>11</v>
      </c>
      <c r="D74" s="28">
        <v>1165</v>
      </c>
      <c r="E74" s="28">
        <v>1013</v>
      </c>
      <c r="F74" s="28">
        <v>1090</v>
      </c>
      <c r="G74" s="28">
        <v>954</v>
      </c>
      <c r="H74" s="28">
        <v>298</v>
      </c>
      <c r="I74" s="28">
        <v>276</v>
      </c>
    </row>
    <row r="75" spans="1:12" x14ac:dyDescent="0.25">
      <c r="A75" s="9"/>
      <c r="B75" s="9"/>
      <c r="C75" s="9" t="s">
        <v>12</v>
      </c>
      <c r="D75" s="28">
        <v>19618</v>
      </c>
      <c r="E75" s="28">
        <v>14586</v>
      </c>
      <c r="F75" s="28">
        <v>17920</v>
      </c>
      <c r="G75" s="28">
        <v>13397</v>
      </c>
      <c r="H75" s="28">
        <v>4063</v>
      </c>
      <c r="I75" s="28">
        <v>3471</v>
      </c>
    </row>
    <row r="76" spans="1:12" x14ac:dyDescent="0.25">
      <c r="A76" s="9"/>
      <c r="B76" s="9"/>
      <c r="C76" s="9" t="s">
        <v>13</v>
      </c>
      <c r="D76" s="28">
        <v>548</v>
      </c>
      <c r="E76" s="28">
        <v>419</v>
      </c>
      <c r="F76" s="28">
        <v>530</v>
      </c>
      <c r="G76" s="28">
        <v>386</v>
      </c>
      <c r="H76" s="28">
        <v>102</v>
      </c>
      <c r="I76" s="28">
        <v>80</v>
      </c>
    </row>
    <row r="77" spans="1:12" x14ac:dyDescent="0.25">
      <c r="A77" s="9"/>
      <c r="B77" s="9"/>
      <c r="C77" s="9" t="s">
        <v>14</v>
      </c>
      <c r="D77" s="28">
        <v>65</v>
      </c>
      <c r="E77" s="28">
        <v>55</v>
      </c>
      <c r="F77" s="28">
        <v>45</v>
      </c>
      <c r="G77" s="28">
        <v>35</v>
      </c>
      <c r="H77" s="28">
        <v>19</v>
      </c>
      <c r="I77" s="28">
        <v>18</v>
      </c>
    </row>
    <row r="78" spans="1:12" x14ac:dyDescent="0.25">
      <c r="A78" s="9"/>
      <c r="B78" s="9"/>
      <c r="C78" s="9" t="s">
        <v>6</v>
      </c>
      <c r="D78" s="28">
        <v>671</v>
      </c>
      <c r="E78" s="28">
        <v>614</v>
      </c>
      <c r="F78" s="28">
        <v>694</v>
      </c>
      <c r="G78" s="28">
        <v>629</v>
      </c>
      <c r="H78" s="28">
        <v>82</v>
      </c>
      <c r="I78" s="28">
        <v>77</v>
      </c>
    </row>
    <row r="79" spans="1:12" x14ac:dyDescent="0.25">
      <c r="A79" s="9"/>
      <c r="B79" s="9"/>
      <c r="C79" s="9" t="s">
        <v>15</v>
      </c>
      <c r="D79" s="28">
        <v>3594</v>
      </c>
      <c r="E79" s="28">
        <v>3266</v>
      </c>
      <c r="F79" s="28">
        <v>3005</v>
      </c>
      <c r="G79" s="28">
        <v>2678</v>
      </c>
      <c r="H79" s="28">
        <v>694</v>
      </c>
      <c r="I79" s="28">
        <v>655</v>
      </c>
    </row>
    <row r="80" spans="1:12" x14ac:dyDescent="0.25">
      <c r="A80" s="37"/>
      <c r="B80" s="37"/>
      <c r="C80" s="37"/>
      <c r="D80" s="37"/>
    </row>
    <row r="81" spans="1:12" x14ac:dyDescent="0.25">
      <c r="A81" s="37" t="s">
        <v>48</v>
      </c>
      <c r="B81" s="37"/>
      <c r="C81" s="37"/>
      <c r="D81" s="37"/>
    </row>
    <row r="83" spans="1:12" x14ac:dyDescent="0.25">
      <c r="A83" s="37" t="s">
        <v>28</v>
      </c>
      <c r="B83" s="37"/>
      <c r="C83" s="37"/>
      <c r="D83" s="37"/>
    </row>
    <row r="84" spans="1:12" x14ac:dyDescent="0.25">
      <c r="A84" s="37"/>
      <c r="B84" s="37"/>
      <c r="C84" s="37"/>
      <c r="D84" s="37"/>
    </row>
    <row r="85" spans="1:12" x14ac:dyDescent="0.25">
      <c r="D85" s="9" t="s">
        <v>38</v>
      </c>
      <c r="E85" s="9" t="s">
        <v>38</v>
      </c>
      <c r="F85" s="9" t="s">
        <v>39</v>
      </c>
      <c r="G85" s="9" t="s">
        <v>39</v>
      </c>
      <c r="H85" s="9" t="s">
        <v>40</v>
      </c>
      <c r="I85" s="9" t="s">
        <v>40</v>
      </c>
    </row>
    <row r="86" spans="1:12" x14ac:dyDescent="0.25">
      <c r="D86" s="9" t="s">
        <v>32</v>
      </c>
      <c r="E86" s="9" t="s">
        <v>32</v>
      </c>
      <c r="F86" s="9" t="s">
        <v>32</v>
      </c>
      <c r="G86" s="9" t="s">
        <v>32</v>
      </c>
      <c r="H86" s="9" t="s">
        <v>32</v>
      </c>
      <c r="I86" s="9" t="s">
        <v>32</v>
      </c>
      <c r="J86" s="38" t="s">
        <v>2</v>
      </c>
      <c r="K86" s="39"/>
      <c r="L86" s="39"/>
    </row>
    <row r="87" spans="1:12" ht="30" x14ac:dyDescent="0.25">
      <c r="D87" s="26" t="s">
        <v>33</v>
      </c>
      <c r="E87" s="26" t="s">
        <v>34</v>
      </c>
      <c r="F87" s="26" t="s">
        <v>33</v>
      </c>
      <c r="G87" s="26" t="s">
        <v>34</v>
      </c>
      <c r="H87" s="26" t="s">
        <v>33</v>
      </c>
      <c r="I87" s="26" t="s">
        <v>34</v>
      </c>
      <c r="J87" s="27" t="s">
        <v>17</v>
      </c>
      <c r="K87" s="27" t="s">
        <v>18</v>
      </c>
      <c r="L87" s="27" t="s">
        <v>19</v>
      </c>
    </row>
    <row r="88" spans="1:12" x14ac:dyDescent="0.25">
      <c r="A88" s="40" t="s">
        <v>7</v>
      </c>
      <c r="B88" s="40"/>
      <c r="C88" s="40"/>
      <c r="D88" s="28">
        <v>29376</v>
      </c>
      <c r="E88" s="28">
        <v>22200</v>
      </c>
      <c r="F88" s="28">
        <v>26992</v>
      </c>
      <c r="G88" s="28">
        <v>20647</v>
      </c>
      <c r="H88" s="28">
        <v>6620</v>
      </c>
      <c r="I88" s="28">
        <v>5322</v>
      </c>
      <c r="J88" s="8">
        <f>D88+F88+H88</f>
        <v>62988</v>
      </c>
      <c r="K88" s="8">
        <f>E88+G88+I88</f>
        <v>48169</v>
      </c>
      <c r="L88" s="29">
        <f>K88/J88</f>
        <v>0.76473296500920807</v>
      </c>
    </row>
    <row r="89" spans="1:12" x14ac:dyDescent="0.25">
      <c r="A89" s="9"/>
      <c r="B89" s="40" t="s">
        <v>35</v>
      </c>
      <c r="C89" s="40"/>
      <c r="D89" s="28">
        <v>2823</v>
      </c>
      <c r="E89" s="28">
        <v>1837</v>
      </c>
      <c r="F89" s="28">
        <v>3316</v>
      </c>
      <c r="G89" s="28">
        <v>2231</v>
      </c>
      <c r="H89" s="28">
        <v>1767</v>
      </c>
      <c r="I89" s="28">
        <v>1200</v>
      </c>
    </row>
    <row r="90" spans="1:12" x14ac:dyDescent="0.25">
      <c r="A90" s="9"/>
      <c r="B90" s="9"/>
      <c r="C90" s="9" t="s">
        <v>9</v>
      </c>
      <c r="D90" s="28">
        <v>44</v>
      </c>
      <c r="E90" s="28">
        <v>26</v>
      </c>
      <c r="F90" s="28">
        <v>37</v>
      </c>
      <c r="G90" s="28">
        <v>20</v>
      </c>
      <c r="H90" s="28">
        <v>23</v>
      </c>
      <c r="I90" s="28">
        <v>17</v>
      </c>
      <c r="J90" s="8">
        <f t="shared" ref="J90:K97" si="5">D90+F90+H90+D99+F99+H99</f>
        <v>1170</v>
      </c>
      <c r="K90" s="8">
        <f t="shared" si="5"/>
        <v>902</v>
      </c>
      <c r="L90" s="29">
        <f t="shared" ref="L90:L97" si="6">K90/J90</f>
        <v>0.77094017094017098</v>
      </c>
    </row>
    <row r="91" spans="1:12" x14ac:dyDescent="0.25">
      <c r="A91" s="9"/>
      <c r="B91" s="9"/>
      <c r="C91" s="9" t="s">
        <v>10</v>
      </c>
      <c r="D91" s="28">
        <v>3</v>
      </c>
      <c r="E91" s="28">
        <v>1</v>
      </c>
      <c r="F91" s="28"/>
      <c r="G91" s="28"/>
      <c r="H91" s="28">
        <v>4</v>
      </c>
      <c r="I91" s="28">
        <v>0</v>
      </c>
      <c r="J91" s="8">
        <f t="shared" si="5"/>
        <v>120</v>
      </c>
      <c r="K91" s="8">
        <f t="shared" si="5"/>
        <v>86</v>
      </c>
      <c r="L91" s="29">
        <f t="shared" si="6"/>
        <v>0.71666666666666667</v>
      </c>
    </row>
    <row r="92" spans="1:12" x14ac:dyDescent="0.25">
      <c r="A92" s="9"/>
      <c r="B92" s="9"/>
      <c r="C92" s="9" t="s">
        <v>11</v>
      </c>
      <c r="D92" s="28">
        <v>89</v>
      </c>
      <c r="E92" s="28">
        <v>66</v>
      </c>
      <c r="F92" s="28">
        <v>117</v>
      </c>
      <c r="G92" s="28">
        <v>83</v>
      </c>
      <c r="H92" s="28">
        <v>74</v>
      </c>
      <c r="I92" s="28">
        <v>55</v>
      </c>
      <c r="J92" s="8">
        <f t="shared" si="5"/>
        <v>2724</v>
      </c>
      <c r="K92" s="8">
        <f t="shared" si="5"/>
        <v>2242</v>
      </c>
      <c r="L92" s="29">
        <f t="shared" si="6"/>
        <v>0.82305433186490451</v>
      </c>
    </row>
    <row r="93" spans="1:12" x14ac:dyDescent="0.25">
      <c r="A93" s="9"/>
      <c r="B93" s="9"/>
      <c r="C93" s="9" t="s">
        <v>12</v>
      </c>
      <c r="D93" s="28">
        <v>2358</v>
      </c>
      <c r="E93" s="28">
        <v>1497</v>
      </c>
      <c r="F93" s="28">
        <v>2715</v>
      </c>
      <c r="G93" s="28">
        <v>1801</v>
      </c>
      <c r="H93" s="28">
        <v>1482</v>
      </c>
      <c r="I93" s="28">
        <v>987</v>
      </c>
      <c r="J93" s="8">
        <f t="shared" si="5"/>
        <v>48230</v>
      </c>
      <c r="K93" s="8">
        <f t="shared" si="5"/>
        <v>35649</v>
      </c>
      <c r="L93" s="29">
        <f t="shared" si="6"/>
        <v>0.73914575990047693</v>
      </c>
    </row>
    <row r="94" spans="1:12" x14ac:dyDescent="0.25">
      <c r="A94" s="9"/>
      <c r="B94" s="9"/>
      <c r="C94" s="9" t="s">
        <v>13</v>
      </c>
      <c r="D94" s="28">
        <v>67</v>
      </c>
      <c r="E94" s="28">
        <v>50</v>
      </c>
      <c r="F94" s="28">
        <v>92</v>
      </c>
      <c r="G94" s="28">
        <v>72</v>
      </c>
      <c r="H94" s="28">
        <v>52</v>
      </c>
      <c r="I94" s="28">
        <v>41</v>
      </c>
      <c r="J94" s="8">
        <f t="shared" si="5"/>
        <v>1308</v>
      </c>
      <c r="K94" s="8">
        <f t="shared" si="5"/>
        <v>1018</v>
      </c>
      <c r="L94" s="29">
        <f t="shared" si="6"/>
        <v>0.77828746177370034</v>
      </c>
    </row>
    <row r="95" spans="1:12" x14ac:dyDescent="0.25">
      <c r="A95" s="9"/>
      <c r="B95" s="9"/>
      <c r="C95" s="9" t="s">
        <v>14</v>
      </c>
      <c r="D95" s="28">
        <v>10</v>
      </c>
      <c r="E95" s="28">
        <v>5</v>
      </c>
      <c r="F95" s="28">
        <v>9</v>
      </c>
      <c r="G95" s="28">
        <v>4</v>
      </c>
      <c r="H95" s="28"/>
      <c r="I95" s="28"/>
      <c r="J95" s="8">
        <f t="shared" si="5"/>
        <v>121</v>
      </c>
      <c r="K95" s="8">
        <f t="shared" si="5"/>
        <v>84</v>
      </c>
      <c r="L95" s="29">
        <f t="shared" si="6"/>
        <v>0.69421487603305787</v>
      </c>
    </row>
    <row r="96" spans="1:12" x14ac:dyDescent="0.25">
      <c r="A96" s="9"/>
      <c r="B96" s="9"/>
      <c r="C96" s="9" t="s">
        <v>6</v>
      </c>
      <c r="D96" s="28">
        <v>26</v>
      </c>
      <c r="E96" s="28">
        <v>19</v>
      </c>
      <c r="F96" s="28">
        <v>46</v>
      </c>
      <c r="G96" s="28">
        <v>26</v>
      </c>
      <c r="H96" s="28">
        <v>12</v>
      </c>
      <c r="I96" s="28">
        <v>9</v>
      </c>
      <c r="J96" s="8">
        <f t="shared" si="5"/>
        <v>1622</v>
      </c>
      <c r="K96" s="8">
        <f t="shared" si="5"/>
        <v>1360</v>
      </c>
      <c r="L96" s="29">
        <f t="shared" si="6"/>
        <v>0.83847102342786684</v>
      </c>
    </row>
    <row r="97" spans="1:12" x14ac:dyDescent="0.25">
      <c r="A97" s="9"/>
      <c r="B97" s="9"/>
      <c r="C97" s="9" t="s">
        <v>15</v>
      </c>
      <c r="D97" s="28">
        <v>226</v>
      </c>
      <c r="E97" s="28">
        <v>173</v>
      </c>
      <c r="F97" s="28">
        <v>300</v>
      </c>
      <c r="G97" s="28">
        <v>225</v>
      </c>
      <c r="H97" s="28">
        <v>120</v>
      </c>
      <c r="I97" s="28">
        <v>91</v>
      </c>
      <c r="J97" s="8">
        <f t="shared" si="5"/>
        <v>7693</v>
      </c>
      <c r="K97" s="8">
        <f t="shared" si="5"/>
        <v>6828</v>
      </c>
      <c r="L97" s="29">
        <f t="shared" si="6"/>
        <v>0.88756011958923697</v>
      </c>
    </row>
    <row r="98" spans="1:12" x14ac:dyDescent="0.25">
      <c r="A98" s="9"/>
      <c r="B98" s="40" t="s">
        <v>36</v>
      </c>
      <c r="C98" s="40"/>
      <c r="D98" s="28">
        <v>26553</v>
      </c>
      <c r="E98" s="28">
        <v>20363</v>
      </c>
      <c r="F98" s="28">
        <v>23676</v>
      </c>
      <c r="G98" s="28">
        <v>18416</v>
      </c>
      <c r="H98" s="28">
        <v>4853</v>
      </c>
      <c r="I98" s="28">
        <v>4122</v>
      </c>
    </row>
    <row r="99" spans="1:12" x14ac:dyDescent="0.25">
      <c r="A99" s="9"/>
      <c r="B99" s="9"/>
      <c r="C99" s="9" t="s">
        <v>9</v>
      </c>
      <c r="D99" s="28">
        <v>520</v>
      </c>
      <c r="E99" s="28">
        <v>421</v>
      </c>
      <c r="F99" s="28">
        <v>464</v>
      </c>
      <c r="G99" s="28">
        <v>345</v>
      </c>
      <c r="H99" s="28">
        <v>82</v>
      </c>
      <c r="I99" s="28">
        <v>73</v>
      </c>
    </row>
    <row r="100" spans="1:12" x14ac:dyDescent="0.25">
      <c r="A100" s="9"/>
      <c r="B100" s="9"/>
      <c r="C100" s="9" t="s">
        <v>10</v>
      </c>
      <c r="D100" s="28">
        <v>64</v>
      </c>
      <c r="E100" s="28">
        <v>46</v>
      </c>
      <c r="F100" s="28">
        <v>43</v>
      </c>
      <c r="G100" s="28">
        <v>37</v>
      </c>
      <c r="H100" s="28">
        <v>6</v>
      </c>
      <c r="I100" s="28">
        <v>2</v>
      </c>
    </row>
    <row r="101" spans="1:12" x14ac:dyDescent="0.25">
      <c r="A101" s="9"/>
      <c r="B101" s="9"/>
      <c r="C101" s="9" t="s">
        <v>11</v>
      </c>
      <c r="D101" s="28">
        <v>1153</v>
      </c>
      <c r="E101" s="28">
        <v>950</v>
      </c>
      <c r="F101" s="28">
        <v>1081</v>
      </c>
      <c r="G101" s="28">
        <v>893</v>
      </c>
      <c r="H101" s="28">
        <v>210</v>
      </c>
      <c r="I101" s="28">
        <v>195</v>
      </c>
    </row>
    <row r="102" spans="1:12" x14ac:dyDescent="0.25">
      <c r="A102" s="9"/>
      <c r="B102" s="9"/>
      <c r="C102" s="9" t="s">
        <v>12</v>
      </c>
      <c r="D102" s="28">
        <v>19947</v>
      </c>
      <c r="E102" s="28">
        <v>14681</v>
      </c>
      <c r="F102" s="28">
        <v>17704</v>
      </c>
      <c r="G102" s="28">
        <v>13303</v>
      </c>
      <c r="H102" s="28">
        <v>4024</v>
      </c>
      <c r="I102" s="28">
        <v>3380</v>
      </c>
    </row>
    <row r="103" spans="1:12" x14ac:dyDescent="0.25">
      <c r="A103" s="9"/>
      <c r="B103" s="9"/>
      <c r="C103" s="9" t="s">
        <v>13</v>
      </c>
      <c r="D103" s="28">
        <v>500</v>
      </c>
      <c r="E103" s="28">
        <v>376</v>
      </c>
      <c r="F103" s="28">
        <v>507</v>
      </c>
      <c r="G103" s="28">
        <v>400</v>
      </c>
      <c r="H103" s="28">
        <v>90</v>
      </c>
      <c r="I103" s="28">
        <v>79</v>
      </c>
    </row>
    <row r="104" spans="1:12" x14ac:dyDescent="0.25">
      <c r="A104" s="9"/>
      <c r="B104" s="9"/>
      <c r="C104" s="9" t="s">
        <v>14</v>
      </c>
      <c r="D104" s="28">
        <v>53</v>
      </c>
      <c r="E104" s="28">
        <v>40</v>
      </c>
      <c r="F104" s="28">
        <v>36</v>
      </c>
      <c r="G104" s="28">
        <v>25</v>
      </c>
      <c r="H104" s="28">
        <v>13</v>
      </c>
      <c r="I104" s="28">
        <v>10</v>
      </c>
    </row>
    <row r="105" spans="1:12" x14ac:dyDescent="0.25">
      <c r="A105" s="9"/>
      <c r="B105" s="9"/>
      <c r="C105" s="9" t="s">
        <v>6</v>
      </c>
      <c r="D105" s="28">
        <v>726</v>
      </c>
      <c r="E105" s="28">
        <v>607</v>
      </c>
      <c r="F105" s="28">
        <v>743</v>
      </c>
      <c r="G105" s="28">
        <v>636</v>
      </c>
      <c r="H105" s="28">
        <v>69</v>
      </c>
      <c r="I105" s="28">
        <v>63</v>
      </c>
    </row>
    <row r="106" spans="1:12" x14ac:dyDescent="0.25">
      <c r="A106" s="9"/>
      <c r="B106" s="9"/>
      <c r="C106" s="9" t="s">
        <v>15</v>
      </c>
      <c r="D106" s="28">
        <v>3590</v>
      </c>
      <c r="E106" s="28">
        <v>3242</v>
      </c>
      <c r="F106" s="28">
        <v>3098</v>
      </c>
      <c r="G106" s="28">
        <v>2777</v>
      </c>
      <c r="H106" s="28">
        <v>359</v>
      </c>
      <c r="I106" s="28">
        <v>320</v>
      </c>
    </row>
    <row r="107" spans="1:12" x14ac:dyDescent="0.25">
      <c r="A107" s="37"/>
      <c r="B107" s="37"/>
      <c r="C107" s="37"/>
      <c r="D107" s="37"/>
    </row>
    <row r="108" spans="1:12" x14ac:dyDescent="0.25">
      <c r="A108" s="37" t="s">
        <v>47</v>
      </c>
      <c r="B108" s="37"/>
      <c r="C108" s="37"/>
      <c r="D108" s="37"/>
    </row>
    <row r="111" spans="1:12" x14ac:dyDescent="0.25">
      <c r="A111" s="37" t="s">
        <v>28</v>
      </c>
      <c r="B111" s="37"/>
      <c r="C111" s="37"/>
      <c r="D111" s="37"/>
    </row>
    <row r="112" spans="1:12" x14ac:dyDescent="0.25">
      <c r="A112" s="37"/>
      <c r="B112" s="37"/>
      <c r="C112" s="37"/>
      <c r="D112" s="37"/>
    </row>
    <row r="113" spans="1:12" x14ac:dyDescent="0.25">
      <c r="D113" s="9" t="s">
        <v>29</v>
      </c>
      <c r="E113" s="9" t="s">
        <v>29</v>
      </c>
      <c r="F113" s="9" t="s">
        <v>30</v>
      </c>
      <c r="G113" s="9" t="s">
        <v>30</v>
      </c>
      <c r="H113" s="9" t="s">
        <v>31</v>
      </c>
      <c r="I113" s="9" t="s">
        <v>31</v>
      </c>
    </row>
    <row r="114" spans="1:12" x14ac:dyDescent="0.25">
      <c r="D114" s="9" t="s">
        <v>32</v>
      </c>
      <c r="E114" s="9" t="s">
        <v>32</v>
      </c>
      <c r="F114" s="9" t="s">
        <v>32</v>
      </c>
      <c r="G114" s="9" t="s">
        <v>32</v>
      </c>
      <c r="H114" s="9" t="s">
        <v>32</v>
      </c>
      <c r="I114" s="9" t="s">
        <v>32</v>
      </c>
      <c r="J114" s="38" t="s">
        <v>3</v>
      </c>
      <c r="K114" s="39"/>
      <c r="L114" s="39"/>
    </row>
    <row r="115" spans="1:12" ht="30" x14ac:dyDescent="0.25">
      <c r="D115" s="26" t="s">
        <v>33</v>
      </c>
      <c r="E115" s="26" t="s">
        <v>34</v>
      </c>
      <c r="F115" s="26" t="s">
        <v>33</v>
      </c>
      <c r="G115" s="26" t="s">
        <v>34</v>
      </c>
      <c r="H115" s="26" t="s">
        <v>33</v>
      </c>
      <c r="I115" s="26" t="s">
        <v>34</v>
      </c>
      <c r="J115" s="27" t="s">
        <v>17</v>
      </c>
      <c r="K115" s="27" t="s">
        <v>18</v>
      </c>
      <c r="L115" s="27" t="s">
        <v>19</v>
      </c>
    </row>
    <row r="116" spans="1:12" x14ac:dyDescent="0.25">
      <c r="A116" s="40" t="s">
        <v>7</v>
      </c>
      <c r="B116" s="40"/>
      <c r="C116" s="40"/>
      <c r="D116" s="28">
        <v>30417</v>
      </c>
      <c r="E116" s="28">
        <v>22955</v>
      </c>
      <c r="F116" s="28">
        <v>22997</v>
      </c>
      <c r="G116" s="28">
        <v>19319</v>
      </c>
      <c r="H116" s="28">
        <v>6394</v>
      </c>
      <c r="I116" s="28">
        <v>5013</v>
      </c>
      <c r="J116" s="8">
        <f>D116+F116+H116</f>
        <v>59808</v>
      </c>
      <c r="K116" s="8">
        <f>E116+G116+I116</f>
        <v>47287</v>
      </c>
      <c r="L116" s="29">
        <f>K116/J116</f>
        <v>0.79064673622257897</v>
      </c>
    </row>
    <row r="117" spans="1:12" x14ac:dyDescent="0.25">
      <c r="A117" s="9"/>
      <c r="B117" s="40" t="s">
        <v>35</v>
      </c>
      <c r="C117" s="40"/>
      <c r="D117" s="28">
        <v>3351</v>
      </c>
      <c r="E117" s="28">
        <v>2127</v>
      </c>
      <c r="F117" s="28">
        <v>3239</v>
      </c>
      <c r="G117" s="28">
        <v>2598</v>
      </c>
      <c r="H117" s="28">
        <v>1989</v>
      </c>
      <c r="I117" s="28">
        <v>1297</v>
      </c>
    </row>
    <row r="118" spans="1:12" x14ac:dyDescent="0.25">
      <c r="A118" s="9"/>
      <c r="B118" s="9"/>
      <c r="C118" s="9" t="s">
        <v>9</v>
      </c>
      <c r="D118" s="28">
        <v>49</v>
      </c>
      <c r="E118" s="28">
        <v>27</v>
      </c>
      <c r="F118" s="28">
        <v>58</v>
      </c>
      <c r="G118" s="28">
        <v>43</v>
      </c>
      <c r="H118" s="28">
        <v>35</v>
      </c>
      <c r="I118" s="28">
        <v>15</v>
      </c>
      <c r="J118" s="8">
        <f t="shared" ref="J118:K125" si="7">D118+F118+H118+D127+F127+H127</f>
        <v>1121</v>
      </c>
      <c r="K118" s="8">
        <f t="shared" si="7"/>
        <v>905</v>
      </c>
      <c r="L118" s="29">
        <f t="shared" ref="L118:L125" si="8">K118/J118</f>
        <v>0.80731489741302409</v>
      </c>
    </row>
    <row r="119" spans="1:12" x14ac:dyDescent="0.25">
      <c r="A119" s="9"/>
      <c r="B119" s="9"/>
      <c r="C119" s="9" t="s">
        <v>10</v>
      </c>
      <c r="D119" s="28">
        <v>4</v>
      </c>
      <c r="E119" s="28">
        <v>3</v>
      </c>
      <c r="F119" s="28">
        <v>4</v>
      </c>
      <c r="G119" s="28">
        <v>4</v>
      </c>
      <c r="H119" s="28">
        <v>1</v>
      </c>
      <c r="I119" s="28">
        <v>1</v>
      </c>
      <c r="J119" s="8">
        <f t="shared" si="7"/>
        <v>101</v>
      </c>
      <c r="K119" s="8">
        <f t="shared" si="7"/>
        <v>92</v>
      </c>
      <c r="L119" s="29">
        <f t="shared" si="8"/>
        <v>0.91089108910891092</v>
      </c>
    </row>
    <row r="120" spans="1:12" x14ac:dyDescent="0.25">
      <c r="A120" s="9"/>
      <c r="B120" s="9"/>
      <c r="C120" s="9" t="s">
        <v>11</v>
      </c>
      <c r="D120" s="28">
        <v>102</v>
      </c>
      <c r="E120" s="28">
        <v>79</v>
      </c>
      <c r="F120" s="28">
        <v>129</v>
      </c>
      <c r="G120" s="28">
        <v>106</v>
      </c>
      <c r="H120" s="28">
        <v>77</v>
      </c>
      <c r="I120" s="28">
        <v>57</v>
      </c>
      <c r="J120" s="8">
        <f t="shared" si="7"/>
        <v>2584</v>
      </c>
      <c r="K120" s="8">
        <f t="shared" si="7"/>
        <v>2213</v>
      </c>
      <c r="L120" s="29">
        <f t="shared" si="8"/>
        <v>0.85642414860681115</v>
      </c>
    </row>
    <row r="121" spans="1:12" x14ac:dyDescent="0.25">
      <c r="A121" s="9"/>
      <c r="B121" s="9"/>
      <c r="C121" s="9" t="s">
        <v>12</v>
      </c>
      <c r="D121" s="28">
        <v>2816</v>
      </c>
      <c r="E121" s="28">
        <v>1771</v>
      </c>
      <c r="F121" s="28">
        <v>2604</v>
      </c>
      <c r="G121" s="28">
        <v>2073</v>
      </c>
      <c r="H121" s="28">
        <v>1658</v>
      </c>
      <c r="I121" s="28">
        <v>1074</v>
      </c>
      <c r="J121" s="8">
        <f t="shared" si="7"/>
        <v>46137</v>
      </c>
      <c r="K121" s="8">
        <f t="shared" si="7"/>
        <v>35415</v>
      </c>
      <c r="L121" s="29">
        <f t="shared" si="8"/>
        <v>0.76760517588919952</v>
      </c>
    </row>
    <row r="122" spans="1:12" x14ac:dyDescent="0.25">
      <c r="A122" s="9"/>
      <c r="B122" s="9"/>
      <c r="C122" s="9" t="s">
        <v>13</v>
      </c>
      <c r="D122" s="28">
        <v>87</v>
      </c>
      <c r="E122" s="28">
        <v>56</v>
      </c>
      <c r="F122" s="28">
        <v>89</v>
      </c>
      <c r="G122" s="28">
        <v>72</v>
      </c>
      <c r="H122" s="28">
        <v>55</v>
      </c>
      <c r="I122" s="28">
        <v>35</v>
      </c>
      <c r="J122" s="8">
        <f t="shared" si="7"/>
        <v>1293</v>
      </c>
      <c r="K122" s="8">
        <f t="shared" si="7"/>
        <v>1055</v>
      </c>
      <c r="L122" s="29">
        <f t="shared" si="8"/>
        <v>0.81593194122196444</v>
      </c>
    </row>
    <row r="123" spans="1:12" x14ac:dyDescent="0.25">
      <c r="A123" s="9"/>
      <c r="B123" s="9"/>
      <c r="C123" s="9" t="s">
        <v>14</v>
      </c>
      <c r="D123" s="28">
        <v>4</v>
      </c>
      <c r="E123" s="28">
        <v>2</v>
      </c>
      <c r="F123" s="28">
        <v>4</v>
      </c>
      <c r="G123" s="28">
        <v>4</v>
      </c>
      <c r="H123" s="28">
        <v>1</v>
      </c>
      <c r="I123" s="28">
        <v>0</v>
      </c>
      <c r="J123" s="8">
        <f t="shared" si="7"/>
        <v>121</v>
      </c>
      <c r="K123" s="8">
        <f t="shared" si="7"/>
        <v>93</v>
      </c>
      <c r="L123" s="29">
        <f t="shared" si="8"/>
        <v>0.76859504132231404</v>
      </c>
    </row>
    <row r="124" spans="1:12" x14ac:dyDescent="0.25">
      <c r="A124" s="9"/>
      <c r="B124" s="9"/>
      <c r="C124" s="9" t="s">
        <v>6</v>
      </c>
      <c r="D124" s="28">
        <v>42</v>
      </c>
      <c r="E124" s="28">
        <v>27</v>
      </c>
      <c r="F124" s="28">
        <v>108</v>
      </c>
      <c r="G124" s="28">
        <v>93</v>
      </c>
      <c r="H124" s="28">
        <v>24</v>
      </c>
      <c r="I124" s="28">
        <v>18</v>
      </c>
      <c r="J124" s="8">
        <f t="shared" si="7"/>
        <v>1873</v>
      </c>
      <c r="K124" s="8">
        <f t="shared" si="7"/>
        <v>1567</v>
      </c>
      <c r="L124" s="29">
        <f t="shared" si="8"/>
        <v>0.83662573411639085</v>
      </c>
    </row>
    <row r="125" spans="1:12" x14ac:dyDescent="0.25">
      <c r="A125" s="9"/>
      <c r="B125" s="9"/>
      <c r="C125" s="9" t="s">
        <v>15</v>
      </c>
      <c r="D125" s="28">
        <v>247</v>
      </c>
      <c r="E125" s="28">
        <v>162</v>
      </c>
      <c r="F125" s="28">
        <v>243</v>
      </c>
      <c r="G125" s="28">
        <v>203</v>
      </c>
      <c r="H125" s="28">
        <v>138</v>
      </c>
      <c r="I125" s="28">
        <v>97</v>
      </c>
      <c r="J125" s="8">
        <f t="shared" si="7"/>
        <v>6578</v>
      </c>
      <c r="K125" s="8">
        <f t="shared" si="7"/>
        <v>5947</v>
      </c>
      <c r="L125" s="29">
        <f t="shared" si="8"/>
        <v>0.90407418668288231</v>
      </c>
    </row>
    <row r="126" spans="1:12" x14ac:dyDescent="0.25">
      <c r="A126" s="9"/>
      <c r="B126" s="40" t="s">
        <v>36</v>
      </c>
      <c r="C126" s="40"/>
      <c r="D126" s="28">
        <v>27066</v>
      </c>
      <c r="E126" s="28">
        <v>20828</v>
      </c>
      <c r="F126" s="28">
        <v>19758</v>
      </c>
      <c r="G126" s="28">
        <v>16721</v>
      </c>
      <c r="H126" s="28">
        <v>4405</v>
      </c>
      <c r="I126" s="28">
        <v>3716</v>
      </c>
    </row>
    <row r="127" spans="1:12" x14ac:dyDescent="0.25">
      <c r="A127" s="9"/>
      <c r="B127" s="9"/>
      <c r="C127" s="9" t="s">
        <v>9</v>
      </c>
      <c r="D127" s="28">
        <v>578</v>
      </c>
      <c r="E127" s="28">
        <v>484</v>
      </c>
      <c r="F127" s="28">
        <v>335</v>
      </c>
      <c r="G127" s="28">
        <v>290</v>
      </c>
      <c r="H127" s="28">
        <v>66</v>
      </c>
      <c r="I127" s="28">
        <v>46</v>
      </c>
    </row>
    <row r="128" spans="1:12" x14ac:dyDescent="0.25">
      <c r="A128" s="9"/>
      <c r="B128" s="9"/>
      <c r="C128" s="9" t="s">
        <v>10</v>
      </c>
      <c r="D128" s="28">
        <v>57</v>
      </c>
      <c r="E128" s="28">
        <v>53</v>
      </c>
      <c r="F128" s="28">
        <v>31</v>
      </c>
      <c r="G128" s="28">
        <v>27</v>
      </c>
      <c r="H128" s="28">
        <v>4</v>
      </c>
      <c r="I128" s="28">
        <v>4</v>
      </c>
    </row>
    <row r="129" spans="1:9" x14ac:dyDescent="0.25">
      <c r="A129" s="9"/>
      <c r="B129" s="9"/>
      <c r="C129" s="9" t="s">
        <v>11</v>
      </c>
      <c r="D129" s="28">
        <v>1202</v>
      </c>
      <c r="E129" s="28">
        <v>1015</v>
      </c>
      <c r="F129" s="28">
        <v>869</v>
      </c>
      <c r="G129" s="28">
        <v>780</v>
      </c>
      <c r="H129" s="28">
        <v>205</v>
      </c>
      <c r="I129" s="28">
        <v>176</v>
      </c>
    </row>
    <row r="130" spans="1:9" x14ac:dyDescent="0.25">
      <c r="A130" s="9"/>
      <c r="B130" s="9"/>
      <c r="C130" s="9" t="s">
        <v>12</v>
      </c>
      <c r="D130" s="28">
        <v>20153</v>
      </c>
      <c r="E130" s="28">
        <v>14756</v>
      </c>
      <c r="F130" s="28">
        <v>15290</v>
      </c>
      <c r="G130" s="28">
        <v>12705</v>
      </c>
      <c r="H130" s="28">
        <v>3616</v>
      </c>
      <c r="I130" s="28">
        <v>3036</v>
      </c>
    </row>
    <row r="131" spans="1:9" x14ac:dyDescent="0.25">
      <c r="A131" s="9"/>
      <c r="B131" s="9"/>
      <c r="C131" s="9" t="s">
        <v>13</v>
      </c>
      <c r="D131" s="28">
        <v>537</v>
      </c>
      <c r="E131" s="28">
        <v>432</v>
      </c>
      <c r="F131" s="28">
        <v>426</v>
      </c>
      <c r="G131" s="28">
        <v>378</v>
      </c>
      <c r="H131" s="28">
        <v>99</v>
      </c>
      <c r="I131" s="28">
        <v>82</v>
      </c>
    </row>
    <row r="132" spans="1:9" x14ac:dyDescent="0.25">
      <c r="A132" s="9"/>
      <c r="B132" s="9"/>
      <c r="C132" s="9" t="s">
        <v>14</v>
      </c>
      <c r="D132" s="28">
        <v>68</v>
      </c>
      <c r="E132" s="28">
        <v>49</v>
      </c>
      <c r="F132" s="28">
        <v>39</v>
      </c>
      <c r="G132" s="28">
        <v>34</v>
      </c>
      <c r="H132" s="28">
        <v>5</v>
      </c>
      <c r="I132" s="28">
        <v>4</v>
      </c>
    </row>
    <row r="133" spans="1:9" x14ac:dyDescent="0.25">
      <c r="A133" s="9"/>
      <c r="B133" s="9"/>
      <c r="C133" s="9" t="s">
        <v>6</v>
      </c>
      <c r="D133" s="28">
        <v>864</v>
      </c>
      <c r="E133" s="28">
        <v>725</v>
      </c>
      <c r="F133" s="28">
        <v>754</v>
      </c>
      <c r="G133" s="28">
        <v>631</v>
      </c>
      <c r="H133" s="28">
        <v>81</v>
      </c>
      <c r="I133" s="28">
        <v>73</v>
      </c>
    </row>
    <row r="134" spans="1:9" x14ac:dyDescent="0.25">
      <c r="A134" s="9"/>
      <c r="B134" s="9"/>
      <c r="C134" s="9" t="s">
        <v>15</v>
      </c>
      <c r="D134" s="28">
        <v>3607</v>
      </c>
      <c r="E134" s="28">
        <v>3314</v>
      </c>
      <c r="F134" s="28">
        <v>2014</v>
      </c>
      <c r="G134" s="28">
        <v>1876</v>
      </c>
      <c r="H134" s="28">
        <v>329</v>
      </c>
      <c r="I134" s="28">
        <v>295</v>
      </c>
    </row>
    <row r="135" spans="1:9" x14ac:dyDescent="0.25">
      <c r="A135" s="37"/>
      <c r="B135" s="37"/>
      <c r="C135" s="37"/>
      <c r="D135" s="37"/>
    </row>
    <row r="136" spans="1:9" x14ac:dyDescent="0.25">
      <c r="A136" s="37" t="s">
        <v>46</v>
      </c>
      <c r="B136" s="37"/>
      <c r="C136" s="37"/>
      <c r="D136" s="37"/>
    </row>
  </sheetData>
  <mergeCells count="49">
    <mergeCell ref="A23:C23"/>
    <mergeCell ref="B7:C7"/>
    <mergeCell ref="A1:D1"/>
    <mergeCell ref="A2:D2"/>
    <mergeCell ref="J4:L4"/>
    <mergeCell ref="A6:C6"/>
    <mergeCell ref="B11:C11"/>
    <mergeCell ref="A15:D15"/>
    <mergeCell ref="A16:D16"/>
    <mergeCell ref="A19:D19"/>
    <mergeCell ref="A18:D18"/>
    <mergeCell ref="J21:L21"/>
    <mergeCell ref="A51:D51"/>
    <mergeCell ref="B24:C24"/>
    <mergeCell ref="B28:C28"/>
    <mergeCell ref="A32:D32"/>
    <mergeCell ref="A33:D33"/>
    <mergeCell ref="A36:D36"/>
    <mergeCell ref="A37:D37"/>
    <mergeCell ref="J39:L39"/>
    <mergeCell ref="A41:C41"/>
    <mergeCell ref="B42:C42"/>
    <mergeCell ref="B46:C46"/>
    <mergeCell ref="A50:D50"/>
    <mergeCell ref="A81:D81"/>
    <mergeCell ref="A55:D55"/>
    <mergeCell ref="A56:D56"/>
    <mergeCell ref="A57:D57"/>
    <mergeCell ref="J59:L59"/>
    <mergeCell ref="A61:C61"/>
    <mergeCell ref="B62:C62"/>
    <mergeCell ref="B71:C71"/>
    <mergeCell ref="A80:D80"/>
    <mergeCell ref="J114:L114"/>
    <mergeCell ref="A116:C116"/>
    <mergeCell ref="B117:C117"/>
    <mergeCell ref="B126:C126"/>
    <mergeCell ref="J86:L86"/>
    <mergeCell ref="A88:C88"/>
    <mergeCell ref="B89:C89"/>
    <mergeCell ref="B98:C98"/>
    <mergeCell ref="A107:D107"/>
    <mergeCell ref="A108:D108"/>
    <mergeCell ref="A135:D135"/>
    <mergeCell ref="A136:D136"/>
    <mergeCell ref="A111:D111"/>
    <mergeCell ref="A112:D112"/>
    <mergeCell ref="A83:D83"/>
    <mergeCell ref="A84:D8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tabSelected="1" workbookViewId="0">
      <pane ySplit="1" topLeftCell="A20" activePane="bottomLeft" state="frozen"/>
      <selection pane="bottomLeft" activeCell="G42" sqref="G42"/>
    </sheetView>
  </sheetViews>
  <sheetFormatPr defaultRowHeight="15" x14ac:dyDescent="0.25"/>
  <cols>
    <col min="1" max="1" width="25.5703125" bestFit="1" customWidth="1"/>
    <col min="2" max="2" width="8.7109375" bestFit="1" customWidth="1"/>
    <col min="3" max="3" width="10" bestFit="1" customWidth="1"/>
    <col min="4" max="4" width="12.140625" bestFit="1" customWidth="1"/>
    <col min="5" max="5" width="10" bestFit="1" customWidth="1"/>
    <col min="6" max="6" width="8.7109375" bestFit="1" customWidth="1"/>
    <col min="8" max="8" width="28.85546875" bestFit="1" customWidth="1"/>
    <col min="9" max="9" width="8.7109375" bestFit="1" customWidth="1"/>
    <col min="10" max="10" width="10" bestFit="1" customWidth="1"/>
    <col min="11" max="11" width="12.140625" bestFit="1" customWidth="1"/>
    <col min="12" max="12" width="10" bestFit="1" customWidth="1"/>
    <col min="13" max="13" width="8.7109375" bestFit="1" customWidth="1"/>
  </cols>
  <sheetData>
    <row r="1" spans="1:13" x14ac:dyDescent="0.25">
      <c r="A1" s="45" t="s">
        <v>8</v>
      </c>
      <c r="B1" s="45"/>
      <c r="C1" s="45"/>
      <c r="D1" s="45"/>
      <c r="E1" s="45"/>
      <c r="F1" s="45"/>
      <c r="H1" s="44" t="s">
        <v>0</v>
      </c>
      <c r="I1" s="44"/>
      <c r="J1" s="44"/>
      <c r="K1" s="44"/>
      <c r="L1" s="44"/>
      <c r="M1" s="44"/>
    </row>
    <row r="2" spans="1:13" x14ac:dyDescent="0.25">
      <c r="A2" t="s">
        <v>1</v>
      </c>
      <c r="H2" t="s">
        <v>1</v>
      </c>
    </row>
    <row r="3" spans="1:13" x14ac:dyDescent="0.25">
      <c r="A3" s="2"/>
      <c r="B3" s="2" t="s">
        <v>49</v>
      </c>
      <c r="C3" s="2" t="s">
        <v>50</v>
      </c>
      <c r="D3" s="2" t="s">
        <v>19</v>
      </c>
      <c r="E3" s="2" t="s">
        <v>16</v>
      </c>
      <c r="F3" s="22" t="s">
        <v>23</v>
      </c>
      <c r="H3" s="2"/>
      <c r="I3" s="2" t="s">
        <v>49</v>
      </c>
      <c r="J3" s="2" t="s">
        <v>50</v>
      </c>
      <c r="K3" s="2" t="s">
        <v>19</v>
      </c>
      <c r="L3" s="2" t="s">
        <v>16</v>
      </c>
      <c r="M3" s="22" t="s">
        <v>23</v>
      </c>
    </row>
    <row r="4" spans="1:13" x14ac:dyDescent="0.25">
      <c r="A4" s="14" t="s">
        <v>9</v>
      </c>
      <c r="B4" s="12">
        <v>928</v>
      </c>
      <c r="C4" s="12">
        <v>718</v>
      </c>
      <c r="D4" s="4">
        <v>0.77370689655172409</v>
      </c>
      <c r="E4" s="6">
        <f>D4/$D$12</f>
        <v>0.99696996591748832</v>
      </c>
      <c r="F4" s="6" t="str">
        <f>IF(E4&lt;80%,"DI","NO_DI")</f>
        <v>NO_DI</v>
      </c>
      <c r="H4" s="3" t="s">
        <v>4</v>
      </c>
      <c r="I4" s="12">
        <v>31774</v>
      </c>
      <c r="J4" s="12">
        <v>24659</v>
      </c>
      <c r="K4" s="4">
        <v>0.77607477812047587</v>
      </c>
      <c r="L4" s="6">
        <f>K4/$K$7</f>
        <v>1.000021130147013</v>
      </c>
      <c r="M4" s="6" t="str">
        <f>IF(L4&lt;80%,"DI","NO_DI")</f>
        <v>NO_DI</v>
      </c>
    </row>
    <row r="5" spans="1:13" x14ac:dyDescent="0.25">
      <c r="A5" s="14" t="s">
        <v>10</v>
      </c>
      <c r="B5" s="12">
        <v>144</v>
      </c>
      <c r="C5" s="12">
        <v>116</v>
      </c>
      <c r="D5" s="4">
        <v>0.80555555555555558</v>
      </c>
      <c r="E5" s="6">
        <f t="shared" ref="E5:E12" si="0">D5/$D$12</f>
        <v>1.0380089648240269</v>
      </c>
      <c r="F5" s="6" t="str">
        <f t="shared" ref="F5:F11" si="1">IF(E5&lt;80%,"DI","NO_DI")</f>
        <v>NO_DI</v>
      </c>
      <c r="H5" s="3" t="s">
        <v>5</v>
      </c>
      <c r="I5" s="12">
        <v>29510</v>
      </c>
      <c r="J5" s="12">
        <v>22917</v>
      </c>
      <c r="K5" s="4">
        <v>0.7765842087427991</v>
      </c>
      <c r="L5" s="6">
        <f t="shared" ref="L5:L7" si="2">K5/$K$7</f>
        <v>1.0006775635230607</v>
      </c>
      <c r="M5" s="6" t="str">
        <f t="shared" ref="M5:M6" si="3">IF(L5&lt;80%,"DI","NO_DI")</f>
        <v>NO_DI</v>
      </c>
    </row>
    <row r="6" spans="1:13" x14ac:dyDescent="0.25">
      <c r="A6" s="14" t="s">
        <v>11</v>
      </c>
      <c r="B6" s="12">
        <v>2783</v>
      </c>
      <c r="C6" s="12">
        <v>2421</v>
      </c>
      <c r="D6" s="4">
        <v>0.86992454186130075</v>
      </c>
      <c r="E6" s="6">
        <f t="shared" si="0"/>
        <v>1.1209524494554735</v>
      </c>
      <c r="F6" s="6" t="str">
        <f t="shared" si="1"/>
        <v>NO_DI</v>
      </c>
      <c r="H6" s="3" t="s">
        <v>6</v>
      </c>
      <c r="I6" s="12">
        <v>107</v>
      </c>
      <c r="J6" s="12">
        <v>67</v>
      </c>
      <c r="K6" s="4">
        <v>0.62616822429906538</v>
      </c>
      <c r="L6" s="6">
        <f t="shared" si="2"/>
        <v>0.80685711348873757</v>
      </c>
      <c r="M6" s="6" t="str">
        <f t="shared" si="3"/>
        <v>NO_DI</v>
      </c>
    </row>
    <row r="7" spans="1:13" x14ac:dyDescent="0.25">
      <c r="A7" s="14" t="s">
        <v>12</v>
      </c>
      <c r="B7" s="12">
        <v>46647</v>
      </c>
      <c r="C7" s="12">
        <v>34857</v>
      </c>
      <c r="D7" s="4">
        <v>0.74725062704997103</v>
      </c>
      <c r="E7" s="6">
        <f t="shared" si="0"/>
        <v>0.96287939981161497</v>
      </c>
      <c r="F7" s="6" t="str">
        <f t="shared" si="1"/>
        <v>NO_DI</v>
      </c>
      <c r="H7" s="3" t="s">
        <v>7</v>
      </c>
      <c r="I7" s="12">
        <v>61391</v>
      </c>
      <c r="J7" s="12">
        <v>47643</v>
      </c>
      <c r="K7" s="4">
        <v>0.77605837989281812</v>
      </c>
      <c r="L7" s="6">
        <f t="shared" si="2"/>
        <v>1</v>
      </c>
      <c r="M7" s="6"/>
    </row>
    <row r="8" spans="1:13" x14ac:dyDescent="0.25">
      <c r="A8" s="14" t="s">
        <v>13</v>
      </c>
      <c r="B8" s="12">
        <v>1384</v>
      </c>
      <c r="C8" s="12">
        <v>1032</v>
      </c>
      <c r="D8" s="4">
        <v>0.74566473988439308</v>
      </c>
      <c r="E8" s="6">
        <f t="shared" si="0"/>
        <v>0.96083588452118418</v>
      </c>
      <c r="F8" s="6" t="str">
        <f t="shared" si="1"/>
        <v>NO_DI</v>
      </c>
      <c r="I8" s="8"/>
      <c r="J8" s="8"/>
      <c r="K8" s="7"/>
    </row>
    <row r="9" spans="1:13" x14ac:dyDescent="0.25">
      <c r="A9" s="14" t="s">
        <v>14</v>
      </c>
      <c r="B9" s="12">
        <v>138</v>
      </c>
      <c r="C9" s="12">
        <v>112</v>
      </c>
      <c r="D9" s="4">
        <v>0.81159420289855078</v>
      </c>
      <c r="E9" s="6">
        <f t="shared" si="0"/>
        <v>1.0457901414718833</v>
      </c>
      <c r="F9" s="6" t="str">
        <f t="shared" si="1"/>
        <v>NO_DI</v>
      </c>
    </row>
    <row r="10" spans="1:13" x14ac:dyDescent="0.25">
      <c r="A10" s="14" t="s">
        <v>6</v>
      </c>
      <c r="B10" s="12">
        <v>1483</v>
      </c>
      <c r="C10" s="12">
        <v>1348</v>
      </c>
      <c r="D10" s="4">
        <v>0.90896830748482804</v>
      </c>
      <c r="E10" s="6">
        <f t="shared" si="0"/>
        <v>1.171262795474699</v>
      </c>
      <c r="F10" s="6" t="str">
        <f t="shared" si="1"/>
        <v>NO_DI</v>
      </c>
    </row>
    <row r="11" spans="1:13" x14ac:dyDescent="0.25">
      <c r="A11" s="14" t="s">
        <v>15</v>
      </c>
      <c r="B11" s="12">
        <v>7884</v>
      </c>
      <c r="C11" s="12">
        <v>7039</v>
      </c>
      <c r="D11" s="4">
        <v>0.89282090309487572</v>
      </c>
      <c r="E11" s="6">
        <f t="shared" si="0"/>
        <v>1.1504558500072941</v>
      </c>
      <c r="F11" s="6" t="str">
        <f t="shared" si="1"/>
        <v>NO_DI</v>
      </c>
    </row>
    <row r="12" spans="1:13" x14ac:dyDescent="0.25">
      <c r="A12" s="14" t="s">
        <v>7</v>
      </c>
      <c r="B12" s="12">
        <v>61391</v>
      </c>
      <c r="C12" s="12">
        <v>47643</v>
      </c>
      <c r="D12" s="4">
        <v>0.77605837989281812</v>
      </c>
      <c r="E12" s="6">
        <f t="shared" si="0"/>
        <v>1</v>
      </c>
      <c r="F12" s="6"/>
    </row>
    <row r="14" spans="1:13" x14ac:dyDescent="0.25">
      <c r="A14" s="15" t="s">
        <v>2</v>
      </c>
      <c r="H14" s="13" t="s">
        <v>2</v>
      </c>
    </row>
    <row r="15" spans="1:13" x14ac:dyDescent="0.25">
      <c r="A15" s="2"/>
      <c r="B15" s="2" t="s">
        <v>49</v>
      </c>
      <c r="C15" s="2" t="s">
        <v>50</v>
      </c>
      <c r="D15" s="2" t="s">
        <v>19</v>
      </c>
      <c r="E15" s="2" t="s">
        <v>16</v>
      </c>
      <c r="F15" s="22" t="s">
        <v>23</v>
      </c>
      <c r="H15" s="2"/>
      <c r="I15" s="2" t="s">
        <v>49</v>
      </c>
      <c r="J15" s="2" t="s">
        <v>50</v>
      </c>
      <c r="K15" s="2" t="s">
        <v>19</v>
      </c>
      <c r="L15" s="2" t="s">
        <v>16</v>
      </c>
      <c r="M15" s="22" t="s">
        <v>23</v>
      </c>
    </row>
    <row r="16" spans="1:13" x14ac:dyDescent="0.25">
      <c r="A16" s="14" t="s">
        <v>9</v>
      </c>
      <c r="B16" s="12">
        <v>1170</v>
      </c>
      <c r="C16" s="12">
        <v>902</v>
      </c>
      <c r="D16" s="4">
        <v>0.77094017094017098</v>
      </c>
      <c r="E16" s="6">
        <f>D16/$D$24</f>
        <v>1.0081168279843777</v>
      </c>
      <c r="F16" s="6" t="str">
        <f>IF(E16&lt;80%,"DI","NO_DI")</f>
        <v>NO_DI</v>
      </c>
      <c r="H16" s="3" t="s">
        <v>4</v>
      </c>
      <c r="I16" s="12">
        <v>33328</v>
      </c>
      <c r="J16" s="12">
        <v>25633</v>
      </c>
      <c r="K16" s="4">
        <v>0.76911305808929431</v>
      </c>
      <c r="L16" s="6">
        <f>K16/$K$19</f>
        <v>1.0057276111799802</v>
      </c>
      <c r="M16" s="6" t="str">
        <f>IF(L16&lt;80%,"DI","NO_DI")</f>
        <v>NO_DI</v>
      </c>
    </row>
    <row r="17" spans="1:13" x14ac:dyDescent="0.25">
      <c r="A17" s="14" t="s">
        <v>10</v>
      </c>
      <c r="B17" s="12">
        <v>120</v>
      </c>
      <c r="C17" s="12">
        <v>86</v>
      </c>
      <c r="D17" s="4">
        <v>0.71666666666666667</v>
      </c>
      <c r="E17" s="6">
        <f t="shared" ref="E17:E24" si="4">D17/$D$24</f>
        <v>0.93714629741119815</v>
      </c>
      <c r="F17" s="6" t="str">
        <f t="shared" ref="F17:F23" si="5">IF(E17&lt;80%,"DI","NO_DI")</f>
        <v>NO_DI</v>
      </c>
      <c r="H17" s="3" t="s">
        <v>5</v>
      </c>
      <c r="I17" s="12">
        <v>29513</v>
      </c>
      <c r="J17" s="12">
        <v>22434</v>
      </c>
      <c r="K17" s="4">
        <v>0.76013959949852605</v>
      </c>
      <c r="L17" s="6">
        <f>K17/$K$19</f>
        <v>0.99399350398001118</v>
      </c>
      <c r="M17" s="6" t="str">
        <f t="shared" ref="M17:M18" si="6">IF(L17&lt;80%,"DI","NO_DI")</f>
        <v>NO_DI</v>
      </c>
    </row>
    <row r="18" spans="1:13" x14ac:dyDescent="0.25">
      <c r="A18" s="14" t="s">
        <v>11</v>
      </c>
      <c r="B18" s="12">
        <v>2724</v>
      </c>
      <c r="C18" s="12">
        <v>2242</v>
      </c>
      <c r="D18" s="4">
        <v>0.82305433186490451</v>
      </c>
      <c r="E18" s="6">
        <f t="shared" si="4"/>
        <v>1.0762637018727108</v>
      </c>
      <c r="F18" s="6" t="str">
        <f t="shared" si="5"/>
        <v>NO_DI</v>
      </c>
      <c r="H18" s="3" t="s">
        <v>6</v>
      </c>
      <c r="I18" s="12">
        <v>147</v>
      </c>
      <c r="J18" s="12">
        <v>102</v>
      </c>
      <c r="K18" s="4">
        <v>0.69387755102040816</v>
      </c>
      <c r="L18" s="6">
        <f>K18/$K$19</f>
        <v>0.90734620157515145</v>
      </c>
      <c r="M18" s="6" t="str">
        <f t="shared" si="6"/>
        <v>NO_DI</v>
      </c>
    </row>
    <row r="19" spans="1:13" x14ac:dyDescent="0.25">
      <c r="A19" s="14" t="s">
        <v>12</v>
      </c>
      <c r="B19" s="12">
        <v>48230</v>
      </c>
      <c r="C19" s="12">
        <v>35649</v>
      </c>
      <c r="D19" s="4">
        <v>0.73914575990047693</v>
      </c>
      <c r="E19" s="6">
        <f t="shared" si="4"/>
        <v>0.96654099368081636</v>
      </c>
      <c r="F19" s="6" t="str">
        <f t="shared" si="5"/>
        <v>NO_DI</v>
      </c>
      <c r="H19" s="3" t="s">
        <v>7</v>
      </c>
      <c r="I19" s="12">
        <v>62988</v>
      </c>
      <c r="J19" s="12">
        <v>48169</v>
      </c>
      <c r="K19" s="4">
        <v>0.76473296500920807</v>
      </c>
      <c r="L19" s="6">
        <f>K19/$K$19</f>
        <v>1</v>
      </c>
      <c r="M19" s="6"/>
    </row>
    <row r="20" spans="1:13" x14ac:dyDescent="0.25">
      <c r="A20" s="14" t="s">
        <v>13</v>
      </c>
      <c r="B20" s="12">
        <v>1308</v>
      </c>
      <c r="C20" s="12">
        <v>1018</v>
      </c>
      <c r="D20" s="4">
        <v>0.77828746177370034</v>
      </c>
      <c r="E20" s="6">
        <f t="shared" si="4"/>
        <v>1.0177244834271386</v>
      </c>
      <c r="F20" s="6" t="str">
        <f t="shared" si="5"/>
        <v>NO_DI</v>
      </c>
    </row>
    <row r="21" spans="1:13" x14ac:dyDescent="0.25">
      <c r="A21" s="14" t="s">
        <v>14</v>
      </c>
      <c r="B21" s="12">
        <v>121</v>
      </c>
      <c r="C21" s="12">
        <v>84</v>
      </c>
      <c r="D21" s="4">
        <v>0.69421487603305787</v>
      </c>
      <c r="E21" s="6">
        <f t="shared" si="4"/>
        <v>0.9077873032774243</v>
      </c>
      <c r="F21" s="6" t="str">
        <f t="shared" si="5"/>
        <v>NO_DI</v>
      </c>
    </row>
    <row r="22" spans="1:13" x14ac:dyDescent="0.25">
      <c r="A22" s="14" t="s">
        <v>6</v>
      </c>
      <c r="B22" s="12">
        <v>1622</v>
      </c>
      <c r="C22" s="12">
        <v>1360</v>
      </c>
      <c r="D22" s="4">
        <v>0.83847102342786684</v>
      </c>
      <c r="E22" s="6">
        <f t="shared" si="4"/>
        <v>1.0964232768725628</v>
      </c>
      <c r="F22" s="6" t="str">
        <f t="shared" si="5"/>
        <v>NO_DI</v>
      </c>
    </row>
    <row r="23" spans="1:13" x14ac:dyDescent="0.25">
      <c r="A23" s="14" t="s">
        <v>15</v>
      </c>
      <c r="B23" s="12">
        <v>7693</v>
      </c>
      <c r="C23" s="12">
        <v>6828</v>
      </c>
      <c r="D23" s="4">
        <v>0.88756011958923697</v>
      </c>
      <c r="E23" s="6">
        <f t="shared" si="4"/>
        <v>1.1606144369342701</v>
      </c>
      <c r="F23" s="6" t="str">
        <f t="shared" si="5"/>
        <v>NO_DI</v>
      </c>
    </row>
    <row r="24" spans="1:13" x14ac:dyDescent="0.25">
      <c r="A24" s="14" t="s">
        <v>7</v>
      </c>
      <c r="B24" s="12">
        <v>62988</v>
      </c>
      <c r="C24" s="12">
        <v>48169</v>
      </c>
      <c r="D24" s="4">
        <v>0.76473296500920807</v>
      </c>
      <c r="E24" s="6">
        <f t="shared" si="4"/>
        <v>1</v>
      </c>
      <c r="F24" s="6"/>
    </row>
    <row r="26" spans="1:13" x14ac:dyDescent="0.25">
      <c r="A26" s="15" t="s">
        <v>3</v>
      </c>
      <c r="H26" s="13" t="s">
        <v>3</v>
      </c>
    </row>
    <row r="27" spans="1:13" x14ac:dyDescent="0.25">
      <c r="A27" s="2"/>
      <c r="B27" s="2" t="s">
        <v>49</v>
      </c>
      <c r="C27" s="2" t="s">
        <v>50</v>
      </c>
      <c r="D27" s="2" t="s">
        <v>19</v>
      </c>
      <c r="E27" s="2" t="s">
        <v>16</v>
      </c>
      <c r="F27" s="22" t="s">
        <v>23</v>
      </c>
      <c r="H27" s="2"/>
      <c r="I27" s="2" t="s">
        <v>49</v>
      </c>
      <c r="J27" s="2" t="s">
        <v>50</v>
      </c>
      <c r="K27" s="2" t="s">
        <v>19</v>
      </c>
      <c r="L27" s="2" t="s">
        <v>16</v>
      </c>
      <c r="M27" s="22" t="s">
        <v>23</v>
      </c>
    </row>
    <row r="28" spans="1:13" x14ac:dyDescent="0.25">
      <c r="A28" s="14" t="s">
        <v>9</v>
      </c>
      <c r="B28" s="12">
        <v>1121</v>
      </c>
      <c r="C28" s="12">
        <v>905</v>
      </c>
      <c r="D28" s="4">
        <v>0.80731489741302409</v>
      </c>
      <c r="E28" s="6">
        <f>D28/$D$36</f>
        <v>1.0210816796260735</v>
      </c>
      <c r="F28" s="6" t="str">
        <f>IF(E28&lt;80%,"DI","NO_DI")</f>
        <v>NO_DI</v>
      </c>
      <c r="H28" s="3" t="s">
        <v>4</v>
      </c>
      <c r="I28" s="12">
        <v>32148</v>
      </c>
      <c r="J28" s="12">
        <v>25515</v>
      </c>
      <c r="K28" s="4">
        <v>0.79367301231802911</v>
      </c>
      <c r="L28" s="6">
        <f>K28/$K$31</f>
        <v>1.0038275957602869</v>
      </c>
      <c r="M28" s="6" t="str">
        <f>IF(L28&lt;80%,"DI","NO_DI")</f>
        <v>NO_DI</v>
      </c>
    </row>
    <row r="29" spans="1:13" x14ac:dyDescent="0.25">
      <c r="A29" s="14" t="s">
        <v>10</v>
      </c>
      <c r="B29" s="12">
        <v>101</v>
      </c>
      <c r="C29" s="12">
        <v>92</v>
      </c>
      <c r="D29" s="4">
        <v>0.91089108910891092</v>
      </c>
      <c r="E29" s="6">
        <f t="shared" ref="E29:E36" si="7">D29/$D$36</f>
        <v>1.1520835379158276</v>
      </c>
      <c r="F29" s="6" t="str">
        <f t="shared" ref="F29:F35" si="8">IF(E29&lt;80%,"DI","NO_DI")</f>
        <v>NO_DI</v>
      </c>
      <c r="H29" s="3" t="s">
        <v>5</v>
      </c>
      <c r="I29" s="12">
        <v>27567</v>
      </c>
      <c r="J29" s="12">
        <v>21690</v>
      </c>
      <c r="K29" s="4">
        <v>0.78681031668299051</v>
      </c>
      <c r="L29" s="6">
        <f>K29/$K$31</f>
        <v>0.99514774504993531</v>
      </c>
      <c r="M29" s="6" t="str">
        <f t="shared" ref="M29:M30" si="9">IF(L29&lt;80%,"DI","NO_DI")</f>
        <v>NO_DI</v>
      </c>
    </row>
    <row r="30" spans="1:13" x14ac:dyDescent="0.25">
      <c r="A30" s="14" t="s">
        <v>11</v>
      </c>
      <c r="B30" s="12">
        <v>2584</v>
      </c>
      <c r="C30" s="12">
        <v>2213</v>
      </c>
      <c r="D30" s="4">
        <v>0.85642414860681115</v>
      </c>
      <c r="E30" s="6">
        <f t="shared" si="7"/>
        <v>1.08319443990687</v>
      </c>
      <c r="F30" s="6" t="str">
        <f t="shared" si="8"/>
        <v>NO_DI</v>
      </c>
      <c r="H30" s="3" t="s">
        <v>6</v>
      </c>
      <c r="I30" s="12">
        <v>93</v>
      </c>
      <c r="J30" s="12">
        <v>82</v>
      </c>
      <c r="K30" s="4">
        <v>0.88172043010752688</v>
      </c>
      <c r="L30" s="6">
        <f>K30/$K$31</f>
        <v>1.1151888570615807</v>
      </c>
      <c r="M30" s="6" t="str">
        <f t="shared" si="9"/>
        <v>NO_DI</v>
      </c>
    </row>
    <row r="31" spans="1:13" x14ac:dyDescent="0.25">
      <c r="A31" s="14" t="s">
        <v>12</v>
      </c>
      <c r="B31" s="12">
        <v>46137</v>
      </c>
      <c r="C31" s="12">
        <v>35415</v>
      </c>
      <c r="D31" s="4">
        <v>0.76760517588919952</v>
      </c>
      <c r="E31" s="6">
        <f t="shared" si="7"/>
        <v>0.97085732568319505</v>
      </c>
      <c r="F31" s="6" t="str">
        <f t="shared" si="8"/>
        <v>NO_DI</v>
      </c>
      <c r="H31" s="3" t="s">
        <v>7</v>
      </c>
      <c r="I31" s="12">
        <v>59808</v>
      </c>
      <c r="J31" s="12">
        <v>47287</v>
      </c>
      <c r="K31" s="4">
        <v>0.79064673622257897</v>
      </c>
      <c r="L31" s="6">
        <f>K31/$K$31</f>
        <v>1</v>
      </c>
      <c r="M31" s="6"/>
    </row>
    <row r="32" spans="1:13" x14ac:dyDescent="0.25">
      <c r="A32" s="14" t="s">
        <v>13</v>
      </c>
      <c r="B32" s="12">
        <v>1293</v>
      </c>
      <c r="C32" s="12">
        <v>1055</v>
      </c>
      <c r="D32" s="4">
        <v>0.81593194122196444</v>
      </c>
      <c r="E32" s="6">
        <f t="shared" si="7"/>
        <v>1.0319804077358099</v>
      </c>
      <c r="F32" s="6" t="str">
        <f t="shared" si="8"/>
        <v>NO_DI</v>
      </c>
    </row>
    <row r="33" spans="1:9" x14ac:dyDescent="0.25">
      <c r="A33" s="14" t="s">
        <v>14</v>
      </c>
      <c r="B33" s="12">
        <v>121</v>
      </c>
      <c r="C33" s="12">
        <v>93</v>
      </c>
      <c r="D33" s="4">
        <v>0.76859504132231404</v>
      </c>
      <c r="E33" s="6">
        <f t="shared" si="7"/>
        <v>0.9721092949733533</v>
      </c>
      <c r="F33" s="6" t="str">
        <f t="shared" si="8"/>
        <v>NO_DI</v>
      </c>
    </row>
    <row r="34" spans="1:9" x14ac:dyDescent="0.25">
      <c r="A34" s="14" t="s">
        <v>6</v>
      </c>
      <c r="B34" s="12">
        <v>1873</v>
      </c>
      <c r="C34" s="12">
        <v>1567</v>
      </c>
      <c r="D34" s="4">
        <v>0.83662573411639085</v>
      </c>
      <c r="E34" s="6">
        <f t="shared" si="7"/>
        <v>1.0581536554662614</v>
      </c>
      <c r="F34" s="6" t="str">
        <f t="shared" si="8"/>
        <v>NO_DI</v>
      </c>
    </row>
    <row r="35" spans="1:9" x14ac:dyDescent="0.25">
      <c r="A35" s="14" t="s">
        <v>15</v>
      </c>
      <c r="B35" s="12">
        <v>6578</v>
      </c>
      <c r="C35" s="12">
        <v>5947</v>
      </c>
      <c r="D35" s="4">
        <v>0.90407418668288231</v>
      </c>
      <c r="E35" s="6">
        <f t="shared" si="7"/>
        <v>1.1434616058775102</v>
      </c>
      <c r="F35" s="6" t="str">
        <f t="shared" si="8"/>
        <v>NO_DI</v>
      </c>
    </row>
    <row r="36" spans="1:9" x14ac:dyDescent="0.25">
      <c r="A36" s="14" t="s">
        <v>7</v>
      </c>
      <c r="B36" s="12">
        <v>59808</v>
      </c>
      <c r="C36" s="12">
        <v>47287</v>
      </c>
      <c r="D36" s="4">
        <v>0.79064673622257897</v>
      </c>
      <c r="E36" s="6">
        <f t="shared" si="7"/>
        <v>1</v>
      </c>
      <c r="F36" s="6"/>
    </row>
    <row r="38" spans="1:9" x14ac:dyDescent="0.25">
      <c r="A38" s="15" t="s">
        <v>22</v>
      </c>
      <c r="H38" s="15" t="s">
        <v>22</v>
      </c>
    </row>
    <row r="39" spans="1:9" x14ac:dyDescent="0.25">
      <c r="A39" s="2"/>
      <c r="B39" s="2" t="s">
        <v>1</v>
      </c>
      <c r="C39" s="2" t="s">
        <v>2</v>
      </c>
      <c r="D39" s="2" t="s">
        <v>3</v>
      </c>
      <c r="E39" s="2" t="s">
        <v>24</v>
      </c>
      <c r="H39" s="2"/>
      <c r="I39" s="22" t="s">
        <v>23</v>
      </c>
    </row>
    <row r="40" spans="1:9" x14ac:dyDescent="0.25">
      <c r="A40" s="14" t="s">
        <v>9</v>
      </c>
      <c r="B40" s="6" t="str">
        <f>IF(AND(F4="DI",F16="DI",F28="DI"),"DI","NO_DI")</f>
        <v>NO_DI</v>
      </c>
      <c r="C40" s="6" t="str">
        <f t="shared" ref="C40:E47" si="10">IF(AND(G4="DI",G16="DI",G28="DI"),"DI","NO_DI")</f>
        <v>NO_DI</v>
      </c>
      <c r="D40" s="6" t="str">
        <f t="shared" si="10"/>
        <v>NO_DI</v>
      </c>
      <c r="E40" s="6" t="str">
        <f t="shared" si="10"/>
        <v>NO_DI</v>
      </c>
      <c r="H40" s="3" t="s">
        <v>4</v>
      </c>
      <c r="I40" s="6" t="str">
        <f>IF(AND(M4="DI",M16="DI",M28="DI"),"DI","NO_DI")</f>
        <v>NO_DI</v>
      </c>
    </row>
    <row r="41" spans="1:9" x14ac:dyDescent="0.25">
      <c r="A41" s="14" t="s">
        <v>10</v>
      </c>
      <c r="B41" s="6" t="str">
        <f t="shared" ref="B41:B47" si="11">IF(AND(F5="DI",F17="DI",F29="DI"),"DI","NO_DI")</f>
        <v>NO_DI</v>
      </c>
      <c r="C41" s="6" t="str">
        <f t="shared" si="10"/>
        <v>NO_DI</v>
      </c>
      <c r="D41" s="6" t="str">
        <f t="shared" si="10"/>
        <v>NO_DI</v>
      </c>
      <c r="E41" s="6" t="str">
        <f t="shared" si="10"/>
        <v>NO_DI</v>
      </c>
      <c r="H41" s="3" t="s">
        <v>5</v>
      </c>
      <c r="I41" s="6" t="str">
        <f>IF(AND(M5="DI",M17="DI",M29="DI"),"DI","NO_DI")</f>
        <v>NO_DI</v>
      </c>
    </row>
    <row r="42" spans="1:9" x14ac:dyDescent="0.25">
      <c r="A42" s="14" t="s">
        <v>11</v>
      </c>
      <c r="B42" s="6" t="str">
        <f t="shared" si="11"/>
        <v>NO_DI</v>
      </c>
      <c r="C42" s="6" t="str">
        <f t="shared" si="10"/>
        <v>NO_DI</v>
      </c>
      <c r="D42" s="6" t="str">
        <f t="shared" si="10"/>
        <v>NO_DI</v>
      </c>
      <c r="E42" s="6" t="str">
        <f t="shared" si="10"/>
        <v>NO_DI</v>
      </c>
      <c r="H42" s="3" t="s">
        <v>6</v>
      </c>
      <c r="I42" s="6" t="str">
        <f>IF(AND(M6="DI",M18="DI",M30="DI"),"DI","NO_DI")</f>
        <v>NO_DI</v>
      </c>
    </row>
    <row r="43" spans="1:9" x14ac:dyDescent="0.25">
      <c r="A43" s="14" t="s">
        <v>12</v>
      </c>
      <c r="B43" s="6" t="str">
        <f t="shared" si="11"/>
        <v>NO_DI</v>
      </c>
      <c r="C43" s="6" t="str">
        <f t="shared" si="10"/>
        <v>NO_DI</v>
      </c>
      <c r="D43" s="6" t="str">
        <f t="shared" si="10"/>
        <v>NO_DI</v>
      </c>
      <c r="E43" s="6" t="str">
        <f t="shared" si="10"/>
        <v>NO_DI</v>
      </c>
    </row>
    <row r="44" spans="1:9" x14ac:dyDescent="0.25">
      <c r="A44" s="14" t="s">
        <v>13</v>
      </c>
      <c r="B44" s="6" t="str">
        <f t="shared" si="11"/>
        <v>NO_DI</v>
      </c>
      <c r="C44" s="6" t="str">
        <f t="shared" si="10"/>
        <v>NO_DI</v>
      </c>
      <c r="D44" s="6" t="str">
        <f t="shared" si="10"/>
        <v>NO_DI</v>
      </c>
      <c r="E44" s="6" t="str">
        <f t="shared" si="10"/>
        <v>NO_DI</v>
      </c>
    </row>
    <row r="45" spans="1:9" x14ac:dyDescent="0.25">
      <c r="A45" s="14" t="s">
        <v>14</v>
      </c>
      <c r="B45" s="6" t="str">
        <f t="shared" si="11"/>
        <v>NO_DI</v>
      </c>
      <c r="C45" s="6" t="str">
        <f t="shared" si="10"/>
        <v>NO_DI</v>
      </c>
      <c r="D45" s="6" t="str">
        <f t="shared" si="10"/>
        <v>NO_DI</v>
      </c>
      <c r="E45" s="6" t="str">
        <f t="shared" si="10"/>
        <v>NO_DI</v>
      </c>
    </row>
    <row r="46" spans="1:9" x14ac:dyDescent="0.25">
      <c r="A46" s="14" t="s">
        <v>6</v>
      </c>
      <c r="B46" s="6" t="str">
        <f t="shared" si="11"/>
        <v>NO_DI</v>
      </c>
      <c r="C46" s="6" t="str">
        <f t="shared" si="10"/>
        <v>NO_DI</v>
      </c>
      <c r="D46" s="6" t="str">
        <f t="shared" si="10"/>
        <v>NO_DI</v>
      </c>
      <c r="E46" s="6" t="str">
        <f t="shared" si="10"/>
        <v>NO_DI</v>
      </c>
    </row>
    <row r="47" spans="1:9" x14ac:dyDescent="0.25">
      <c r="A47" s="14" t="s">
        <v>15</v>
      </c>
      <c r="B47" s="6" t="str">
        <f t="shared" si="11"/>
        <v>NO_DI</v>
      </c>
      <c r="C47" s="6" t="str">
        <f t="shared" si="10"/>
        <v>NO_DI</v>
      </c>
      <c r="D47" s="6" t="str">
        <f t="shared" si="10"/>
        <v>NO_DI</v>
      </c>
      <c r="E47" s="6" t="str">
        <f t="shared" si="10"/>
        <v>NO_DI</v>
      </c>
    </row>
    <row r="48" spans="1:9" s="33" customFormat="1" x14ac:dyDescent="0.25">
      <c r="A48" s="15"/>
      <c r="B48" s="32"/>
    </row>
    <row r="49" spans="1:5" s="34" customFormat="1" x14ac:dyDescent="0.25">
      <c r="A49" s="15" t="s">
        <v>25</v>
      </c>
    </row>
    <row r="50" spans="1:5" ht="43.5" customHeight="1" x14ac:dyDescent="0.25">
      <c r="A50" s="43" t="s">
        <v>26</v>
      </c>
      <c r="B50" s="43"/>
      <c r="C50" s="43"/>
      <c r="D50" s="43"/>
      <c r="E50" s="43"/>
    </row>
  </sheetData>
  <mergeCells count="3">
    <mergeCell ref="A50:E50"/>
    <mergeCell ref="H1:M1"/>
    <mergeCell ref="A1:F1"/>
  </mergeCells>
  <conditionalFormatting sqref="B40:E47">
    <cfRule type="cellIs" dxfId="9" priority="8" operator="equal">
      <formula>"NO_DI"</formula>
    </cfRule>
  </conditionalFormatting>
  <conditionalFormatting sqref="I40:I42">
    <cfRule type="cellIs" dxfId="8" priority="7" operator="equal">
      <formula>"NO_DI"</formula>
    </cfRule>
  </conditionalFormatting>
  <conditionalFormatting sqref="B40:B48 C40:E47">
    <cfRule type="cellIs" dxfId="7" priority="6" operator="equal">
      <formula>"DI"</formula>
    </cfRule>
  </conditionalFormatting>
  <conditionalFormatting sqref="I40:I42">
    <cfRule type="cellIs" dxfId="6" priority="5" operator="equal">
      <formula>"DI"</formula>
    </cfRule>
  </conditionalFormatting>
  <conditionalFormatting sqref="G1:H1 B2:M38 B40:M1048576 F39:M39">
    <cfRule type="containsText" dxfId="5" priority="3" operator="containsText" text="NO_DI">
      <formula>NOT(ISERROR(SEARCH("NO_DI",B1)))</formula>
    </cfRule>
    <cfRule type="cellIs" dxfId="4" priority="4" operator="equal">
      <formula>"DI"</formula>
    </cfRule>
  </conditionalFormatting>
  <conditionalFormatting sqref="B39:E39">
    <cfRule type="cellIs" dxfId="1" priority="1" operator="equal">
      <formula>"NO_DI"</formula>
    </cfRule>
    <cfRule type="cellIs" dxfId="0" priority="2" operator="equal">
      <formula>"DI"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pane ySplit="1" topLeftCell="A29" activePane="bottomLeft" state="frozen"/>
      <selection pane="bottomLeft" activeCell="B42" sqref="B42:E42"/>
    </sheetView>
  </sheetViews>
  <sheetFormatPr defaultRowHeight="15" x14ac:dyDescent="0.25"/>
  <cols>
    <col min="1" max="1" width="25.5703125" bestFit="1" customWidth="1"/>
    <col min="2" max="2" width="7.7109375" bestFit="1" customWidth="1"/>
    <col min="3" max="3" width="7.85546875" bestFit="1" customWidth="1"/>
    <col min="4" max="4" width="7.7109375" bestFit="1" customWidth="1"/>
    <col min="5" max="5" width="7.85546875" bestFit="1" customWidth="1"/>
    <col min="6" max="6" width="8.140625" style="36" bestFit="1" customWidth="1"/>
    <col min="7" max="7" width="8.7109375" bestFit="1" customWidth="1"/>
    <col min="9" max="9" width="14.85546875" customWidth="1"/>
    <col min="10" max="10" width="7.7109375" bestFit="1" customWidth="1"/>
    <col min="11" max="11" width="7.85546875" bestFit="1" customWidth="1"/>
    <col min="12" max="12" width="7.7109375" bestFit="1" customWidth="1"/>
    <col min="13" max="13" width="7.85546875" bestFit="1" customWidth="1"/>
    <col min="14" max="14" width="8.140625" style="36" bestFit="1" customWidth="1"/>
    <col min="15" max="15" width="8.7109375" bestFit="1" customWidth="1"/>
  </cols>
  <sheetData>
    <row r="1" spans="1:15" x14ac:dyDescent="0.25">
      <c r="A1" s="48" t="s">
        <v>8</v>
      </c>
      <c r="B1" s="48"/>
      <c r="C1" s="48"/>
      <c r="D1" s="48"/>
      <c r="E1" s="48"/>
      <c r="F1" s="48"/>
      <c r="G1" s="48"/>
      <c r="I1" s="49" t="s">
        <v>0</v>
      </c>
      <c r="J1" s="49"/>
      <c r="K1" s="49"/>
      <c r="L1" s="49"/>
      <c r="M1" s="49"/>
      <c r="N1" s="49"/>
      <c r="O1" s="49"/>
    </row>
    <row r="2" spans="1:15" x14ac:dyDescent="0.25">
      <c r="A2" t="s">
        <v>1</v>
      </c>
      <c r="I2" t="s">
        <v>1</v>
      </c>
    </row>
    <row r="3" spans="1:15" s="16" customFormat="1" x14ac:dyDescent="0.25">
      <c r="A3" s="18"/>
      <c r="B3" s="55" t="s">
        <v>49</v>
      </c>
      <c r="C3" s="55"/>
      <c r="D3" s="56" t="s">
        <v>50</v>
      </c>
      <c r="E3" s="56"/>
      <c r="F3" s="53" t="s">
        <v>51</v>
      </c>
      <c r="G3" s="51" t="s">
        <v>23</v>
      </c>
      <c r="I3" s="18"/>
      <c r="J3" s="55" t="s">
        <v>49</v>
      </c>
      <c r="K3" s="55"/>
      <c r="L3" s="56" t="s">
        <v>50</v>
      </c>
      <c r="M3" s="56"/>
      <c r="N3" s="46" t="s">
        <v>51</v>
      </c>
      <c r="O3" s="51" t="s">
        <v>23</v>
      </c>
    </row>
    <row r="4" spans="1:15" s="16" customFormat="1" x14ac:dyDescent="0.25">
      <c r="A4" s="18"/>
      <c r="B4" s="21" t="s">
        <v>20</v>
      </c>
      <c r="C4" s="21" t="s">
        <v>21</v>
      </c>
      <c r="D4" s="21" t="s">
        <v>20</v>
      </c>
      <c r="E4" s="21" t="s">
        <v>21</v>
      </c>
      <c r="F4" s="53"/>
      <c r="G4" s="52"/>
      <c r="I4" s="18"/>
      <c r="J4" s="21" t="s">
        <v>20</v>
      </c>
      <c r="K4" s="21" t="s">
        <v>21</v>
      </c>
      <c r="L4" s="21" t="s">
        <v>20</v>
      </c>
      <c r="M4" s="21" t="s">
        <v>21</v>
      </c>
      <c r="N4" s="47"/>
      <c r="O4" s="52"/>
    </row>
    <row r="5" spans="1:15" x14ac:dyDescent="0.25">
      <c r="A5" s="14" t="s">
        <v>9</v>
      </c>
      <c r="B5" s="12">
        <v>928</v>
      </c>
      <c r="C5" s="30">
        <f>B5/$B$13</f>
        <v>1.5116222247560717E-2</v>
      </c>
      <c r="D5" s="12">
        <v>718</v>
      </c>
      <c r="E5" s="30">
        <f>D5/$D$13</f>
        <v>1.5070419578951787E-2</v>
      </c>
      <c r="F5" s="17">
        <f>E5/C5</f>
        <v>0.99696996591748832</v>
      </c>
      <c r="G5" s="20" t="str">
        <f>IF(F5&lt;0.8,"DI","NO_DI")</f>
        <v>NO_DI</v>
      </c>
      <c r="I5" s="3" t="s">
        <v>4</v>
      </c>
      <c r="J5" s="12">
        <v>31774</v>
      </c>
      <c r="K5" s="30">
        <f>J5/$J$8</f>
        <v>0.51756772165301101</v>
      </c>
      <c r="L5" s="12">
        <v>24659</v>
      </c>
      <c r="M5" s="30">
        <f>L5/$L$8</f>
        <v>0.51757865793505864</v>
      </c>
      <c r="N5" s="17">
        <f>M5/K5</f>
        <v>1.0000211301470128</v>
      </c>
      <c r="O5" s="20" t="str">
        <f>IF(N5&lt;0.8,"DI","NO_DI")</f>
        <v>NO_DI</v>
      </c>
    </row>
    <row r="6" spans="1:15" x14ac:dyDescent="0.25">
      <c r="A6" s="14" t="s">
        <v>10</v>
      </c>
      <c r="B6" s="12">
        <v>144</v>
      </c>
      <c r="C6" s="30">
        <f t="shared" ref="C6:C13" si="0">B6/$B$13</f>
        <v>2.3456206935870078E-3</v>
      </c>
      <c r="D6" s="12">
        <v>116</v>
      </c>
      <c r="E6" s="30">
        <f t="shared" ref="E6:E13" si="1">D6/$D$13</f>
        <v>2.4347753080200658E-3</v>
      </c>
      <c r="F6" s="17">
        <f t="shared" ref="F6:F13" si="2">E6/C6</f>
        <v>1.0380089648240267</v>
      </c>
      <c r="G6" s="20" t="str">
        <f t="shared" ref="G6:G12" si="3">IF(F6&lt;0.8,"DI","NO_DI")</f>
        <v>NO_DI</v>
      </c>
      <c r="I6" s="3" t="s">
        <v>5</v>
      </c>
      <c r="J6" s="12">
        <v>29510</v>
      </c>
      <c r="K6" s="30">
        <f t="shared" ref="K6:K8" si="4">J6/$J$8</f>
        <v>0.48068935185939304</v>
      </c>
      <c r="L6" s="12">
        <v>22917</v>
      </c>
      <c r="M6" s="30">
        <f t="shared" ref="M6:M8" si="5">L6/$L$8</f>
        <v>0.48101504943013662</v>
      </c>
      <c r="N6" s="17">
        <f t="shared" ref="N6:N8" si="6">M6/K6</f>
        <v>1.0006775635230607</v>
      </c>
      <c r="O6" s="20" t="str">
        <f t="shared" ref="O6:O7" si="7">IF(N6&lt;0.8,"DI","NO_DI")</f>
        <v>NO_DI</v>
      </c>
    </row>
    <row r="7" spans="1:15" x14ac:dyDescent="0.25">
      <c r="A7" s="14" t="s">
        <v>11</v>
      </c>
      <c r="B7" s="12">
        <v>2783</v>
      </c>
      <c r="C7" s="30">
        <f t="shared" si="0"/>
        <v>4.5332377710087801E-2</v>
      </c>
      <c r="D7" s="12">
        <v>2421</v>
      </c>
      <c r="E7" s="30">
        <f t="shared" si="1"/>
        <v>5.0815439833763618E-2</v>
      </c>
      <c r="F7" s="17">
        <f t="shared" si="2"/>
        <v>1.1209524494554732</v>
      </c>
      <c r="G7" s="20" t="str">
        <f t="shared" si="3"/>
        <v>NO_DI</v>
      </c>
      <c r="I7" s="3" t="s">
        <v>6</v>
      </c>
      <c r="J7" s="12">
        <v>107</v>
      </c>
      <c r="K7" s="30">
        <f t="shared" si="4"/>
        <v>1.7429264875959017E-3</v>
      </c>
      <c r="L7" s="12">
        <v>67</v>
      </c>
      <c r="M7" s="30">
        <f t="shared" si="5"/>
        <v>1.4062926348046931E-3</v>
      </c>
      <c r="N7" s="17">
        <f t="shared" si="6"/>
        <v>0.80685711348873757</v>
      </c>
      <c r="O7" s="20" t="str">
        <f t="shared" si="7"/>
        <v>NO_DI</v>
      </c>
    </row>
    <row r="8" spans="1:15" x14ac:dyDescent="0.25">
      <c r="A8" s="14" t="s">
        <v>12</v>
      </c>
      <c r="B8" s="12">
        <v>46647</v>
      </c>
      <c r="C8" s="30">
        <f t="shared" si="0"/>
        <v>0.7598345034288414</v>
      </c>
      <c r="D8" s="12">
        <v>34857</v>
      </c>
      <c r="E8" s="30">
        <f t="shared" si="1"/>
        <v>0.73162899061771924</v>
      </c>
      <c r="F8" s="17">
        <f t="shared" si="2"/>
        <v>0.96287939981161486</v>
      </c>
      <c r="G8" s="20" t="str">
        <f t="shared" si="3"/>
        <v>NO_DI</v>
      </c>
      <c r="I8" s="3" t="s">
        <v>7</v>
      </c>
      <c r="J8" s="12">
        <v>61391</v>
      </c>
      <c r="K8" s="17">
        <f t="shared" si="4"/>
        <v>1</v>
      </c>
      <c r="L8" s="12">
        <v>47643</v>
      </c>
      <c r="M8" s="17">
        <f t="shared" si="5"/>
        <v>1</v>
      </c>
      <c r="N8" s="17">
        <f t="shared" si="6"/>
        <v>1</v>
      </c>
      <c r="O8" s="20"/>
    </row>
    <row r="9" spans="1:15" x14ac:dyDescent="0.25">
      <c r="A9" s="14" t="s">
        <v>13</v>
      </c>
      <c r="B9" s="12">
        <v>1384</v>
      </c>
      <c r="C9" s="30">
        <f t="shared" si="0"/>
        <v>2.2544021110586242E-2</v>
      </c>
      <c r="D9" s="12">
        <v>1032</v>
      </c>
      <c r="E9" s="30">
        <f t="shared" si="1"/>
        <v>2.1661104464454378E-2</v>
      </c>
      <c r="F9" s="17">
        <f t="shared" si="2"/>
        <v>0.96083588452118407</v>
      </c>
      <c r="G9" s="20" t="str">
        <f t="shared" si="3"/>
        <v>NO_DI</v>
      </c>
      <c r="J9" s="8"/>
      <c r="K9" s="8"/>
      <c r="L9" s="8"/>
      <c r="M9" s="8"/>
    </row>
    <row r="10" spans="1:15" x14ac:dyDescent="0.25">
      <c r="A10" s="14" t="s">
        <v>14</v>
      </c>
      <c r="B10" s="12">
        <v>138</v>
      </c>
      <c r="C10" s="30">
        <f t="shared" si="0"/>
        <v>2.2478864980208825E-3</v>
      </c>
      <c r="D10" s="12">
        <v>112</v>
      </c>
      <c r="E10" s="30">
        <f t="shared" si="1"/>
        <v>2.3508175387779947E-3</v>
      </c>
      <c r="F10" s="17">
        <f t="shared" si="2"/>
        <v>1.0457901414718831</v>
      </c>
      <c r="G10" s="20" t="str">
        <f t="shared" si="3"/>
        <v>NO_DI</v>
      </c>
      <c r="I10" s="13"/>
    </row>
    <row r="11" spans="1:15" x14ac:dyDescent="0.25">
      <c r="A11" s="14" t="s">
        <v>6</v>
      </c>
      <c r="B11" s="12">
        <v>1483</v>
      </c>
      <c r="C11" s="30">
        <f t="shared" si="0"/>
        <v>2.4156635337427311E-2</v>
      </c>
      <c r="D11" s="12">
        <v>1348</v>
      </c>
      <c r="E11" s="30">
        <f t="shared" si="1"/>
        <v>2.8293768234578007E-2</v>
      </c>
      <c r="F11" s="17">
        <f t="shared" si="2"/>
        <v>1.1712627954746988</v>
      </c>
      <c r="G11" s="20" t="str">
        <f t="shared" si="3"/>
        <v>NO_DI</v>
      </c>
    </row>
    <row r="12" spans="1:15" x14ac:dyDescent="0.25">
      <c r="A12" s="14" t="s">
        <v>15</v>
      </c>
      <c r="B12" s="12">
        <v>7884</v>
      </c>
      <c r="C12" s="30">
        <f t="shared" si="0"/>
        <v>0.12842273297388868</v>
      </c>
      <c r="D12" s="12">
        <v>7039</v>
      </c>
      <c r="E12" s="30">
        <f t="shared" si="1"/>
        <v>0.14774468442373487</v>
      </c>
      <c r="F12" s="17">
        <f t="shared" si="2"/>
        <v>1.1504558500072941</v>
      </c>
      <c r="G12" s="20" t="str">
        <f t="shared" si="3"/>
        <v>NO_DI</v>
      </c>
    </row>
    <row r="13" spans="1:15" x14ac:dyDescent="0.25">
      <c r="A13" s="14" t="s">
        <v>7</v>
      </c>
      <c r="B13" s="12">
        <v>61391</v>
      </c>
      <c r="C13" s="31">
        <f t="shared" si="0"/>
        <v>1</v>
      </c>
      <c r="D13" s="12">
        <v>47643</v>
      </c>
      <c r="E13" s="31">
        <f t="shared" si="1"/>
        <v>1</v>
      </c>
      <c r="F13" s="17">
        <f t="shared" si="2"/>
        <v>1</v>
      </c>
      <c r="G13" s="20"/>
    </row>
    <row r="15" spans="1:15" x14ac:dyDescent="0.25">
      <c r="A15" t="s">
        <v>2</v>
      </c>
      <c r="I15" t="s">
        <v>2</v>
      </c>
    </row>
    <row r="16" spans="1:15" x14ac:dyDescent="0.25">
      <c r="A16" s="5"/>
      <c r="B16" s="55" t="s">
        <v>49</v>
      </c>
      <c r="C16" s="55"/>
      <c r="D16" s="56" t="s">
        <v>50</v>
      </c>
      <c r="E16" s="56"/>
      <c r="F16" s="53" t="s">
        <v>51</v>
      </c>
      <c r="G16" s="54" t="s">
        <v>23</v>
      </c>
      <c r="I16" s="2"/>
      <c r="J16" s="55" t="s">
        <v>49</v>
      </c>
      <c r="K16" s="55"/>
      <c r="L16" s="56" t="s">
        <v>50</v>
      </c>
      <c r="M16" s="56"/>
      <c r="N16" s="46" t="s">
        <v>51</v>
      </c>
      <c r="O16" s="51" t="s">
        <v>23</v>
      </c>
    </row>
    <row r="17" spans="1:15" x14ac:dyDescent="0.25">
      <c r="A17" s="2"/>
      <c r="B17" s="19" t="s">
        <v>20</v>
      </c>
      <c r="C17" s="19" t="s">
        <v>21</v>
      </c>
      <c r="D17" s="19" t="s">
        <v>20</v>
      </c>
      <c r="E17" s="19" t="s">
        <v>21</v>
      </c>
      <c r="F17" s="53"/>
      <c r="G17" s="54"/>
      <c r="I17" s="2"/>
      <c r="J17" s="19" t="s">
        <v>20</v>
      </c>
      <c r="K17" s="19" t="s">
        <v>21</v>
      </c>
      <c r="L17" s="19" t="s">
        <v>20</v>
      </c>
      <c r="M17" s="19" t="s">
        <v>21</v>
      </c>
      <c r="N17" s="47"/>
      <c r="O17" s="52"/>
    </row>
    <row r="18" spans="1:15" x14ac:dyDescent="0.25">
      <c r="A18" s="14" t="s">
        <v>9</v>
      </c>
      <c r="B18" s="12">
        <v>1170</v>
      </c>
      <c r="C18" s="30">
        <f>B18/$B$26</f>
        <v>1.8574966660316251E-2</v>
      </c>
      <c r="D18" s="12">
        <v>902</v>
      </c>
      <c r="E18" s="30">
        <f>D18/$D$26</f>
        <v>1.8725736469513588E-2</v>
      </c>
      <c r="F18" s="17">
        <f>E18/C18</f>
        <v>1.0081168279843775</v>
      </c>
      <c r="G18" s="20" t="str">
        <f>IF(F18&lt;0.8,"DI","NO_DI")</f>
        <v>NO_DI</v>
      </c>
      <c r="I18" s="3" t="s">
        <v>4</v>
      </c>
      <c r="J18" s="12">
        <v>33328</v>
      </c>
      <c r="K18" s="30">
        <f>J18/$J$21</f>
        <v>0.52911665714104272</v>
      </c>
      <c r="L18" s="12">
        <v>25633</v>
      </c>
      <c r="M18" s="30">
        <f>L18/$L$21</f>
        <v>0.53214723162199751</v>
      </c>
      <c r="N18" s="17">
        <f t="shared" ref="N18:N21" si="8">M18/K18</f>
        <v>1.0057276111799802</v>
      </c>
      <c r="O18" s="20" t="str">
        <f>IF(N18&lt;0.8,"DI","NO_DI")</f>
        <v>NO_DI</v>
      </c>
    </row>
    <row r="19" spans="1:15" x14ac:dyDescent="0.25">
      <c r="A19" s="14" t="s">
        <v>10</v>
      </c>
      <c r="B19" s="12">
        <v>120</v>
      </c>
      <c r="C19" s="30">
        <f t="shared" ref="C19:C26" si="9">B19/$B$26</f>
        <v>1.9051247856734616E-3</v>
      </c>
      <c r="D19" s="12">
        <v>86</v>
      </c>
      <c r="E19" s="30">
        <f t="shared" ref="E19:E26" si="10">D19/$D$26</f>
        <v>1.7853806390001868E-3</v>
      </c>
      <c r="F19" s="17">
        <f t="shared" ref="F19:F26" si="11">E19/C19</f>
        <v>0.93714629741119804</v>
      </c>
      <c r="G19" s="20" t="str">
        <f t="shared" ref="G19:G25" si="12">IF(F19&lt;0.8,"DI","NO_DI")</f>
        <v>NO_DI</v>
      </c>
      <c r="I19" s="3" t="s">
        <v>5</v>
      </c>
      <c r="J19" s="12">
        <v>29513</v>
      </c>
      <c r="K19" s="30">
        <f t="shared" ref="K19:K21" si="13">J19/$J$21</f>
        <v>0.4685495649965073</v>
      </c>
      <c r="L19" s="12">
        <v>22434</v>
      </c>
      <c r="M19" s="30">
        <f t="shared" ref="M19:M21" si="14">L19/$L$21</f>
        <v>0.46573522389918826</v>
      </c>
      <c r="N19" s="17">
        <f t="shared" si="8"/>
        <v>0.99399350398001107</v>
      </c>
      <c r="O19" s="20" t="str">
        <f t="shared" ref="O19:O20" si="15">IF(N19&lt;0.8,"DI","NO_DI")</f>
        <v>NO_DI</v>
      </c>
    </row>
    <row r="20" spans="1:15" x14ac:dyDescent="0.25">
      <c r="A20" s="14" t="s">
        <v>11</v>
      </c>
      <c r="B20" s="12">
        <v>2724</v>
      </c>
      <c r="C20" s="30">
        <f t="shared" si="9"/>
        <v>4.3246332634787582E-2</v>
      </c>
      <c r="D20" s="12">
        <v>2242</v>
      </c>
      <c r="E20" s="30">
        <f t="shared" si="10"/>
        <v>4.6544458053935103E-2</v>
      </c>
      <c r="F20" s="17">
        <f t="shared" si="11"/>
        <v>1.0762637018727108</v>
      </c>
      <c r="G20" s="20" t="str">
        <f t="shared" si="12"/>
        <v>NO_DI</v>
      </c>
      <c r="I20" s="3" t="s">
        <v>6</v>
      </c>
      <c r="J20" s="12">
        <v>147</v>
      </c>
      <c r="K20" s="30">
        <f t="shared" si="13"/>
        <v>2.3337778624499903E-3</v>
      </c>
      <c r="L20" s="12">
        <v>102</v>
      </c>
      <c r="M20" s="30">
        <f t="shared" si="14"/>
        <v>2.1175444788141752E-3</v>
      </c>
      <c r="N20" s="17">
        <f t="shared" si="8"/>
        <v>0.90734620157515156</v>
      </c>
      <c r="O20" s="20" t="str">
        <f t="shared" si="15"/>
        <v>NO_DI</v>
      </c>
    </row>
    <row r="21" spans="1:15" x14ac:dyDescent="0.25">
      <c r="A21" s="14" t="s">
        <v>12</v>
      </c>
      <c r="B21" s="12">
        <v>48230</v>
      </c>
      <c r="C21" s="30">
        <f t="shared" si="9"/>
        <v>0.7657014034419255</v>
      </c>
      <c r="D21" s="12">
        <v>35649</v>
      </c>
      <c r="E21" s="30">
        <f t="shared" si="10"/>
        <v>0.74008179534555418</v>
      </c>
      <c r="F21" s="17">
        <f t="shared" si="11"/>
        <v>0.96654099368081614</v>
      </c>
      <c r="G21" s="20" t="str">
        <f t="shared" si="12"/>
        <v>NO_DI</v>
      </c>
      <c r="I21" s="3" t="s">
        <v>7</v>
      </c>
      <c r="J21" s="12">
        <v>62988</v>
      </c>
      <c r="K21" s="17">
        <f t="shared" si="13"/>
        <v>1</v>
      </c>
      <c r="L21" s="12">
        <v>48169</v>
      </c>
      <c r="M21" s="17">
        <f t="shared" si="14"/>
        <v>1</v>
      </c>
      <c r="N21" s="17">
        <f t="shared" si="8"/>
        <v>1</v>
      </c>
      <c r="O21" s="20"/>
    </row>
    <row r="22" spans="1:15" x14ac:dyDescent="0.25">
      <c r="A22" s="14" t="s">
        <v>13</v>
      </c>
      <c r="B22" s="12">
        <v>1308</v>
      </c>
      <c r="C22" s="30">
        <f t="shared" si="9"/>
        <v>2.0765860163840733E-2</v>
      </c>
      <c r="D22" s="12">
        <v>1018</v>
      </c>
      <c r="E22" s="30">
        <f t="shared" si="10"/>
        <v>2.1133924308165002E-2</v>
      </c>
      <c r="F22" s="17">
        <f t="shared" si="11"/>
        <v>1.0177244834271384</v>
      </c>
      <c r="G22" s="20" t="str">
        <f t="shared" si="12"/>
        <v>NO_DI</v>
      </c>
    </row>
    <row r="23" spans="1:15" x14ac:dyDescent="0.25">
      <c r="A23" s="14" t="s">
        <v>14</v>
      </c>
      <c r="B23" s="12">
        <v>121</v>
      </c>
      <c r="C23" s="30">
        <f t="shared" si="9"/>
        <v>1.9210008255540739E-3</v>
      </c>
      <c r="D23" s="12">
        <v>84</v>
      </c>
      <c r="E23" s="30">
        <f t="shared" si="10"/>
        <v>1.7438601590234384E-3</v>
      </c>
      <c r="F23" s="17">
        <f t="shared" si="11"/>
        <v>0.90778730327742418</v>
      </c>
      <c r="G23" s="20" t="str">
        <f t="shared" si="12"/>
        <v>NO_DI</v>
      </c>
    </row>
    <row r="24" spans="1:15" x14ac:dyDescent="0.25">
      <c r="A24" s="14" t="s">
        <v>6</v>
      </c>
      <c r="B24" s="12">
        <v>1622</v>
      </c>
      <c r="C24" s="30">
        <f t="shared" si="9"/>
        <v>2.5750936686352956E-2</v>
      </c>
      <c r="D24" s="12">
        <v>1360</v>
      </c>
      <c r="E24" s="30">
        <f t="shared" si="10"/>
        <v>2.8233926384189E-2</v>
      </c>
      <c r="F24" s="17">
        <f t="shared" si="11"/>
        <v>1.0964232768725628</v>
      </c>
      <c r="G24" s="20" t="str">
        <f t="shared" si="12"/>
        <v>NO_DI</v>
      </c>
    </row>
    <row r="25" spans="1:15" x14ac:dyDescent="0.25">
      <c r="A25" s="14" t="s">
        <v>15</v>
      </c>
      <c r="B25" s="12">
        <v>7693</v>
      </c>
      <c r="C25" s="30">
        <f t="shared" si="9"/>
        <v>0.1221343748015495</v>
      </c>
      <c r="D25" s="12">
        <v>6828</v>
      </c>
      <c r="E25" s="30">
        <f t="shared" si="10"/>
        <v>0.14175091864061948</v>
      </c>
      <c r="F25" s="17">
        <f t="shared" si="11"/>
        <v>1.1606144369342701</v>
      </c>
      <c r="G25" s="20" t="str">
        <f t="shared" si="12"/>
        <v>NO_DI</v>
      </c>
    </row>
    <row r="26" spans="1:15" x14ac:dyDescent="0.25">
      <c r="A26" s="14" t="s">
        <v>7</v>
      </c>
      <c r="B26" s="12">
        <v>62988</v>
      </c>
      <c r="C26" s="17">
        <f t="shared" si="9"/>
        <v>1</v>
      </c>
      <c r="D26" s="12">
        <v>48169</v>
      </c>
      <c r="E26" s="17">
        <f t="shared" si="10"/>
        <v>1</v>
      </c>
      <c r="F26" s="17">
        <f t="shared" si="11"/>
        <v>1</v>
      </c>
      <c r="G26" s="20"/>
    </row>
    <row r="28" spans="1:15" x14ac:dyDescent="0.25">
      <c r="A28" s="15" t="s">
        <v>3</v>
      </c>
      <c r="I28" s="13" t="s">
        <v>3</v>
      </c>
    </row>
    <row r="29" spans="1:15" x14ac:dyDescent="0.25">
      <c r="A29" s="5"/>
      <c r="B29" s="55" t="s">
        <v>49</v>
      </c>
      <c r="C29" s="55"/>
      <c r="D29" s="56" t="s">
        <v>50</v>
      </c>
      <c r="E29" s="56"/>
      <c r="F29" s="53" t="s">
        <v>51</v>
      </c>
      <c r="G29" s="54" t="s">
        <v>23</v>
      </c>
      <c r="I29" s="2"/>
      <c r="J29" s="55" t="s">
        <v>49</v>
      </c>
      <c r="K29" s="55"/>
      <c r="L29" s="56" t="s">
        <v>50</v>
      </c>
      <c r="M29" s="56"/>
      <c r="N29" s="46" t="s">
        <v>51</v>
      </c>
      <c r="O29" s="51" t="s">
        <v>23</v>
      </c>
    </row>
    <row r="30" spans="1:15" x14ac:dyDescent="0.25">
      <c r="A30" s="2"/>
      <c r="B30" s="19" t="s">
        <v>20</v>
      </c>
      <c r="C30" s="19" t="s">
        <v>21</v>
      </c>
      <c r="D30" s="19" t="s">
        <v>20</v>
      </c>
      <c r="E30" s="19" t="s">
        <v>21</v>
      </c>
      <c r="F30" s="53"/>
      <c r="G30" s="54"/>
      <c r="I30" s="2"/>
      <c r="J30" s="19" t="s">
        <v>20</v>
      </c>
      <c r="K30" s="19" t="s">
        <v>21</v>
      </c>
      <c r="L30" s="19" t="s">
        <v>20</v>
      </c>
      <c r="M30" s="19" t="s">
        <v>21</v>
      </c>
      <c r="N30" s="47"/>
      <c r="O30" s="52"/>
    </row>
    <row r="31" spans="1:15" x14ac:dyDescent="0.25">
      <c r="A31" s="14" t="s">
        <v>9</v>
      </c>
      <c r="B31" s="12">
        <v>1121</v>
      </c>
      <c r="C31" s="30">
        <f>B31/$B$39</f>
        <v>1.874331193151418E-2</v>
      </c>
      <c r="D31" s="12">
        <v>905</v>
      </c>
      <c r="E31" s="30">
        <f>D31/$D$39</f>
        <v>1.9138452428785924E-2</v>
      </c>
      <c r="F31" s="17">
        <f>E31/C31</f>
        <v>1.0210816796260735</v>
      </c>
      <c r="G31" s="20" t="str">
        <f>IF(F31&lt;0.8,"DI","NO_DI")</f>
        <v>NO_DI</v>
      </c>
      <c r="I31" s="3" t="s">
        <v>4</v>
      </c>
      <c r="J31" s="12">
        <v>32148</v>
      </c>
      <c r="K31" s="30">
        <f>J31/$J$34</f>
        <v>0.5375200642054575</v>
      </c>
      <c r="L31" s="12">
        <v>25515</v>
      </c>
      <c r="M31" s="30">
        <f>L31/$L$34</f>
        <v>0.53957747372427944</v>
      </c>
      <c r="N31" s="17">
        <f t="shared" ref="N31:N34" si="16">M31/K31</f>
        <v>1.0038275957602869</v>
      </c>
      <c r="O31" s="20" t="str">
        <f>IF(N31&lt;0.8,"DI","NO_DI")</f>
        <v>NO_DI</v>
      </c>
    </row>
    <row r="32" spans="1:15" x14ac:dyDescent="0.25">
      <c r="A32" s="14" t="s">
        <v>10</v>
      </c>
      <c r="B32" s="12">
        <v>101</v>
      </c>
      <c r="C32" s="30">
        <f t="shared" ref="C32:C39" si="17">B32/$B$39</f>
        <v>1.6887372926698769E-3</v>
      </c>
      <c r="D32" s="12">
        <v>92</v>
      </c>
      <c r="E32" s="30">
        <f t="shared" ref="E32:E39" si="18">D32/$D$39</f>
        <v>1.9455664347495082E-3</v>
      </c>
      <c r="F32" s="17">
        <f t="shared" ref="F32:F39" si="19">E32/C32</f>
        <v>1.1520835379158276</v>
      </c>
      <c r="G32" s="20" t="str">
        <f t="shared" ref="G32:G38" si="20">IF(F32&lt;0.8,"DI","NO_DI")</f>
        <v>NO_DI</v>
      </c>
      <c r="I32" s="3" t="s">
        <v>5</v>
      </c>
      <c r="J32" s="12">
        <v>27567</v>
      </c>
      <c r="K32" s="30">
        <f t="shared" ref="K32:K34" si="21">J32/$J$34</f>
        <v>0.4609249598715891</v>
      </c>
      <c r="L32" s="12">
        <v>21690</v>
      </c>
      <c r="M32" s="30">
        <f t="shared" ref="M32:M34" si="22">L32/$L$34</f>
        <v>0.45868843445344387</v>
      </c>
      <c r="N32" s="17">
        <f t="shared" si="16"/>
        <v>0.99514774504993542</v>
      </c>
      <c r="O32" s="20" t="str">
        <f t="shared" ref="O32:O33" si="23">IF(N32&lt;0.8,"DI","NO_DI")</f>
        <v>NO_DI</v>
      </c>
    </row>
    <row r="33" spans="1:15" x14ac:dyDescent="0.25">
      <c r="A33" s="14" t="s">
        <v>11</v>
      </c>
      <c r="B33" s="12">
        <v>2584</v>
      </c>
      <c r="C33" s="30">
        <f t="shared" si="17"/>
        <v>4.3204922418405567E-2</v>
      </c>
      <c r="D33" s="12">
        <v>2213</v>
      </c>
      <c r="E33" s="30">
        <f t="shared" si="18"/>
        <v>4.6799331740224583E-2</v>
      </c>
      <c r="F33" s="17">
        <f t="shared" si="19"/>
        <v>1.0831944399068698</v>
      </c>
      <c r="G33" s="20" t="str">
        <f t="shared" si="20"/>
        <v>NO_DI</v>
      </c>
      <c r="I33" s="3" t="s">
        <v>6</v>
      </c>
      <c r="J33" s="12">
        <v>93</v>
      </c>
      <c r="K33" s="30">
        <f t="shared" si="21"/>
        <v>1.554975922953451E-3</v>
      </c>
      <c r="L33" s="12">
        <v>82</v>
      </c>
      <c r="M33" s="30">
        <f t="shared" si="22"/>
        <v>1.7340918222767357E-3</v>
      </c>
      <c r="N33" s="17">
        <f t="shared" si="16"/>
        <v>1.1151888570615809</v>
      </c>
      <c r="O33" s="20" t="str">
        <f t="shared" si="23"/>
        <v>NO_DI</v>
      </c>
    </row>
    <row r="34" spans="1:15" x14ac:dyDescent="0.25">
      <c r="A34" s="14" t="s">
        <v>12</v>
      </c>
      <c r="B34" s="12">
        <v>46137</v>
      </c>
      <c r="C34" s="30">
        <f t="shared" si="17"/>
        <v>0.7714185393258427</v>
      </c>
      <c r="D34" s="12">
        <v>35415</v>
      </c>
      <c r="E34" s="30">
        <f t="shared" si="18"/>
        <v>0.74893734007232426</v>
      </c>
      <c r="F34" s="17">
        <f t="shared" si="19"/>
        <v>0.97085732568319505</v>
      </c>
      <c r="G34" s="20" t="str">
        <f t="shared" si="20"/>
        <v>NO_DI</v>
      </c>
      <c r="I34" s="3" t="s">
        <v>7</v>
      </c>
      <c r="J34" s="12">
        <v>59808</v>
      </c>
      <c r="K34" s="17">
        <f t="shared" si="21"/>
        <v>1</v>
      </c>
      <c r="L34" s="12">
        <v>47287</v>
      </c>
      <c r="M34" s="17">
        <f t="shared" si="22"/>
        <v>1</v>
      </c>
      <c r="N34" s="17">
        <f t="shared" si="16"/>
        <v>1</v>
      </c>
      <c r="O34" s="20"/>
    </row>
    <row r="35" spans="1:15" x14ac:dyDescent="0.25">
      <c r="A35" s="14" t="s">
        <v>13</v>
      </c>
      <c r="B35" s="12">
        <v>1293</v>
      </c>
      <c r="C35" s="30">
        <f t="shared" si="17"/>
        <v>2.1619181380417334E-2</v>
      </c>
      <c r="D35" s="12">
        <v>1055</v>
      </c>
      <c r="E35" s="30">
        <f t="shared" si="18"/>
        <v>2.2310571615877513E-2</v>
      </c>
      <c r="F35" s="17">
        <f t="shared" si="19"/>
        <v>1.0319804077358101</v>
      </c>
      <c r="G35" s="20" t="str">
        <f t="shared" si="20"/>
        <v>NO_DI</v>
      </c>
    </row>
    <row r="36" spans="1:15" x14ac:dyDescent="0.25">
      <c r="A36" s="14" t="s">
        <v>14</v>
      </c>
      <c r="B36" s="12">
        <v>121</v>
      </c>
      <c r="C36" s="30">
        <f t="shared" si="17"/>
        <v>2.0231407169609417E-3</v>
      </c>
      <c r="D36" s="12">
        <v>93</v>
      </c>
      <c r="E36" s="30">
        <f t="shared" si="18"/>
        <v>1.9667138959967856E-3</v>
      </c>
      <c r="F36" s="17">
        <f t="shared" si="19"/>
        <v>0.9721092949733533</v>
      </c>
      <c r="G36" s="20" t="str">
        <f t="shared" si="20"/>
        <v>NO_DI</v>
      </c>
    </row>
    <row r="37" spans="1:15" x14ac:dyDescent="0.25">
      <c r="A37" s="14" t="s">
        <v>6</v>
      </c>
      <c r="B37" s="12">
        <v>1873</v>
      </c>
      <c r="C37" s="30">
        <f t="shared" si="17"/>
        <v>3.131688068485821E-2</v>
      </c>
      <c r="D37" s="12">
        <v>1567</v>
      </c>
      <c r="E37" s="30">
        <f t="shared" si="18"/>
        <v>3.3138071774483475E-2</v>
      </c>
      <c r="F37" s="17">
        <f t="shared" si="19"/>
        <v>1.0581536554662616</v>
      </c>
      <c r="G37" s="20" t="str">
        <f t="shared" si="20"/>
        <v>NO_DI</v>
      </c>
    </row>
    <row r="38" spans="1:15" x14ac:dyDescent="0.25">
      <c r="A38" s="14" t="s">
        <v>15</v>
      </c>
      <c r="B38" s="12">
        <v>6578</v>
      </c>
      <c r="C38" s="30">
        <f t="shared" si="17"/>
        <v>0.1099852862493312</v>
      </c>
      <c r="D38" s="12">
        <v>5947</v>
      </c>
      <c r="E38" s="30">
        <f t="shared" si="18"/>
        <v>0.12576395203755789</v>
      </c>
      <c r="F38" s="17">
        <f t="shared" si="19"/>
        <v>1.1434616058775102</v>
      </c>
      <c r="G38" s="20" t="str">
        <f t="shared" si="20"/>
        <v>NO_DI</v>
      </c>
    </row>
    <row r="39" spans="1:15" x14ac:dyDescent="0.25">
      <c r="A39" s="14" t="s">
        <v>7</v>
      </c>
      <c r="B39" s="12">
        <v>59808</v>
      </c>
      <c r="C39" s="17">
        <f t="shared" si="17"/>
        <v>1</v>
      </c>
      <c r="D39" s="12">
        <v>47287</v>
      </c>
      <c r="E39" s="17">
        <f t="shared" si="18"/>
        <v>1</v>
      </c>
      <c r="F39" s="17">
        <f t="shared" si="19"/>
        <v>1</v>
      </c>
      <c r="G39" s="20"/>
    </row>
    <row r="41" spans="1:15" x14ac:dyDescent="0.25">
      <c r="A41" s="15" t="s">
        <v>22</v>
      </c>
      <c r="B41" s="50" t="s">
        <v>23</v>
      </c>
      <c r="C41" s="50"/>
      <c r="D41" s="50"/>
      <c r="E41" s="50"/>
      <c r="I41" s="15" t="s">
        <v>22</v>
      </c>
      <c r="J41" s="50" t="s">
        <v>23</v>
      </c>
      <c r="K41" s="50"/>
      <c r="L41" s="50"/>
      <c r="M41" s="50"/>
    </row>
    <row r="42" spans="1:15" x14ac:dyDescent="0.25">
      <c r="A42" s="2"/>
      <c r="B42" s="2" t="s">
        <v>1</v>
      </c>
      <c r="C42" s="2" t="s">
        <v>2</v>
      </c>
      <c r="D42" s="2" t="s">
        <v>3</v>
      </c>
      <c r="E42" s="2" t="s">
        <v>24</v>
      </c>
      <c r="I42" s="2"/>
      <c r="J42" s="2" t="s">
        <v>1</v>
      </c>
      <c r="K42" s="2" t="s">
        <v>2</v>
      </c>
      <c r="L42" s="2" t="s">
        <v>3</v>
      </c>
      <c r="M42" s="2" t="s">
        <v>24</v>
      </c>
    </row>
    <row r="43" spans="1:15" x14ac:dyDescent="0.25">
      <c r="A43" s="14" t="s">
        <v>9</v>
      </c>
      <c r="B43" s="6" t="str">
        <f>G5</f>
        <v>NO_DI</v>
      </c>
      <c r="C43" s="20" t="str">
        <f>G18</f>
        <v>NO_DI</v>
      </c>
      <c r="D43" s="20" t="str">
        <f>G31</f>
        <v>NO_DI</v>
      </c>
      <c r="E43" s="24" t="str">
        <f>IF(AND(B43="DI",C43="DI",D43="DI"),"DI","NO_DI")</f>
        <v>NO_DI</v>
      </c>
      <c r="I43" s="3" t="s">
        <v>4</v>
      </c>
      <c r="J43" s="6" t="str">
        <f>O5</f>
        <v>NO_DI</v>
      </c>
      <c r="K43" s="20" t="str">
        <f>O18</f>
        <v>NO_DI</v>
      </c>
      <c r="L43" s="20" t="str">
        <f>O31</f>
        <v>NO_DI</v>
      </c>
      <c r="M43" s="6" t="str">
        <f>IF(AND(J43="DI",K43="DI",L43="DI"),"DI","NO_DI")</f>
        <v>NO_DI</v>
      </c>
    </row>
    <row r="44" spans="1:15" x14ac:dyDescent="0.25">
      <c r="A44" s="14" t="s">
        <v>10</v>
      </c>
      <c r="B44" s="6" t="str">
        <f t="shared" ref="B44:B50" si="24">G6</f>
        <v>NO_DI</v>
      </c>
      <c r="C44" s="20" t="str">
        <f t="shared" ref="C44:C50" si="25">G19</f>
        <v>NO_DI</v>
      </c>
      <c r="D44" s="20" t="str">
        <f t="shared" ref="D44:D50" si="26">G32</f>
        <v>NO_DI</v>
      </c>
      <c r="E44" s="25" t="str">
        <f t="shared" ref="E44:E50" si="27">IF(AND(B44="DI",C44="DI",D44="DI"),"DI","NO_DI")</f>
        <v>NO_DI</v>
      </c>
      <c r="I44" s="3" t="s">
        <v>5</v>
      </c>
      <c r="J44" s="6" t="str">
        <f t="shared" ref="J44:J45" si="28">IF(AND(O6="DI",O19="DI",O32="DI"),"DI","NO_DI")</f>
        <v>NO_DI</v>
      </c>
      <c r="K44" s="20" t="str">
        <f t="shared" ref="K44:K45" si="29">O19</f>
        <v>NO_DI</v>
      </c>
      <c r="L44" s="20" t="str">
        <f t="shared" ref="L44:L45" si="30">O32</f>
        <v>NO_DI</v>
      </c>
      <c r="M44" s="6" t="str">
        <f t="shared" ref="M44:M45" si="31">IF(AND(J44="DI",K44="DI",L44="DI"),"DI","NO_DI")</f>
        <v>NO_DI</v>
      </c>
    </row>
    <row r="45" spans="1:15" x14ac:dyDescent="0.25">
      <c r="A45" s="14" t="s">
        <v>11</v>
      </c>
      <c r="B45" s="6" t="str">
        <f t="shared" si="24"/>
        <v>NO_DI</v>
      </c>
      <c r="C45" s="20" t="str">
        <f t="shared" si="25"/>
        <v>NO_DI</v>
      </c>
      <c r="D45" s="20" t="str">
        <f t="shared" si="26"/>
        <v>NO_DI</v>
      </c>
      <c r="E45" s="24" t="str">
        <f t="shared" si="27"/>
        <v>NO_DI</v>
      </c>
      <c r="I45" s="3" t="s">
        <v>6</v>
      </c>
      <c r="J45" s="6" t="str">
        <f t="shared" si="28"/>
        <v>NO_DI</v>
      </c>
      <c r="K45" s="20" t="str">
        <f t="shared" si="29"/>
        <v>NO_DI</v>
      </c>
      <c r="L45" s="20" t="str">
        <f t="shared" si="30"/>
        <v>NO_DI</v>
      </c>
      <c r="M45" s="6" t="str">
        <f t="shared" si="31"/>
        <v>NO_DI</v>
      </c>
    </row>
    <row r="46" spans="1:15" x14ac:dyDescent="0.25">
      <c r="A46" s="14" t="s">
        <v>12</v>
      </c>
      <c r="B46" s="6" t="str">
        <f t="shared" si="24"/>
        <v>NO_DI</v>
      </c>
      <c r="C46" s="20" t="str">
        <f t="shared" si="25"/>
        <v>NO_DI</v>
      </c>
      <c r="D46" s="20" t="str">
        <f t="shared" si="26"/>
        <v>NO_DI</v>
      </c>
      <c r="E46" s="24" t="str">
        <f t="shared" si="27"/>
        <v>NO_DI</v>
      </c>
    </row>
    <row r="47" spans="1:15" x14ac:dyDescent="0.25">
      <c r="A47" s="14" t="s">
        <v>13</v>
      </c>
      <c r="B47" s="6" t="str">
        <f t="shared" si="24"/>
        <v>NO_DI</v>
      </c>
      <c r="C47" s="20" t="str">
        <f t="shared" si="25"/>
        <v>NO_DI</v>
      </c>
      <c r="D47" s="20" t="str">
        <f t="shared" si="26"/>
        <v>NO_DI</v>
      </c>
      <c r="E47" s="24" t="str">
        <f t="shared" si="27"/>
        <v>NO_DI</v>
      </c>
    </row>
    <row r="48" spans="1:15" x14ac:dyDescent="0.25">
      <c r="A48" s="14" t="s">
        <v>14</v>
      </c>
      <c r="B48" s="6" t="str">
        <f t="shared" si="24"/>
        <v>NO_DI</v>
      </c>
      <c r="C48" s="20" t="str">
        <f t="shared" si="25"/>
        <v>NO_DI</v>
      </c>
      <c r="D48" s="20" t="str">
        <f t="shared" si="26"/>
        <v>NO_DI</v>
      </c>
      <c r="E48" s="24" t="str">
        <f t="shared" si="27"/>
        <v>NO_DI</v>
      </c>
    </row>
    <row r="49" spans="1:5" x14ac:dyDescent="0.25">
      <c r="A49" s="14" t="s">
        <v>6</v>
      </c>
      <c r="B49" s="6" t="str">
        <f t="shared" si="24"/>
        <v>NO_DI</v>
      </c>
      <c r="C49" s="20" t="str">
        <f t="shared" si="25"/>
        <v>NO_DI</v>
      </c>
      <c r="D49" s="20" t="str">
        <f t="shared" si="26"/>
        <v>NO_DI</v>
      </c>
      <c r="E49" s="24" t="str">
        <f t="shared" si="27"/>
        <v>NO_DI</v>
      </c>
    </row>
    <row r="50" spans="1:5" x14ac:dyDescent="0.25">
      <c r="A50" s="14" t="s">
        <v>15</v>
      </c>
      <c r="B50" s="6" t="str">
        <f t="shared" si="24"/>
        <v>NO_DI</v>
      </c>
      <c r="C50" s="20" t="str">
        <f t="shared" si="25"/>
        <v>NO_DI</v>
      </c>
      <c r="D50" s="20" t="str">
        <f t="shared" si="26"/>
        <v>NO_DI</v>
      </c>
      <c r="E50" s="24" t="str">
        <f t="shared" si="27"/>
        <v>NO_DI</v>
      </c>
    </row>
    <row r="52" spans="1:5" x14ac:dyDescent="0.25">
      <c r="A52" s="23" t="s">
        <v>25</v>
      </c>
    </row>
    <row r="53" spans="1:5" ht="38.25" customHeight="1" x14ac:dyDescent="0.25">
      <c r="A53" s="43" t="s">
        <v>26</v>
      </c>
      <c r="B53" s="43"/>
      <c r="C53" s="43"/>
      <c r="D53" s="43"/>
      <c r="E53" s="43"/>
    </row>
  </sheetData>
  <mergeCells count="29">
    <mergeCell ref="B3:C3"/>
    <mergeCell ref="D3:E3"/>
    <mergeCell ref="B16:C16"/>
    <mergeCell ref="D16:E16"/>
    <mergeCell ref="B29:C29"/>
    <mergeCell ref="D29:E29"/>
    <mergeCell ref="G29:G30"/>
    <mergeCell ref="J3:K3"/>
    <mergeCell ref="L3:M3"/>
    <mergeCell ref="J16:K16"/>
    <mergeCell ref="L16:M16"/>
    <mergeCell ref="J29:K29"/>
    <mergeCell ref="L29:M29"/>
    <mergeCell ref="N29:N30"/>
    <mergeCell ref="N16:N17"/>
    <mergeCell ref="A1:G1"/>
    <mergeCell ref="I1:O1"/>
    <mergeCell ref="A53:E53"/>
    <mergeCell ref="B41:E41"/>
    <mergeCell ref="J41:M41"/>
    <mergeCell ref="N3:N4"/>
    <mergeCell ref="O3:O4"/>
    <mergeCell ref="O16:O17"/>
    <mergeCell ref="O29:O30"/>
    <mergeCell ref="F3:F4"/>
    <mergeCell ref="G3:G4"/>
    <mergeCell ref="F16:F17"/>
    <mergeCell ref="G16:G17"/>
    <mergeCell ref="F29:F30"/>
  </mergeCells>
  <conditionalFormatting sqref="B30:M30 O30 B17:M17 O17 B2:O3 B5:O16 B4:M4 O4 B18:O29 B31:O1048576 H1:I1">
    <cfRule type="cellIs" dxfId="3" priority="1" operator="equal">
      <formula>"NO_DI"</formula>
    </cfRule>
    <cfRule type="cellIs" dxfId="2" priority="2" operator="equal">
      <formula>"DI"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workbookViewId="0">
      <selection activeCell="H1" sqref="H1"/>
    </sheetView>
  </sheetViews>
  <sheetFormatPr defaultRowHeight="15" x14ac:dyDescent="0.25"/>
  <cols>
    <col min="2" max="2" width="23.140625" bestFit="1" customWidth="1"/>
  </cols>
  <sheetData>
    <row r="1" spans="2:8" x14ac:dyDescent="0.25">
      <c r="H1" t="s">
        <v>8</v>
      </c>
    </row>
    <row r="2" spans="2:8" x14ac:dyDescent="0.25">
      <c r="B2" s="9" t="s">
        <v>9</v>
      </c>
      <c r="C2" s="8">
        <v>928</v>
      </c>
      <c r="D2" s="8">
        <v>718</v>
      </c>
      <c r="E2" s="7">
        <v>0.77370689655172409</v>
      </c>
    </row>
    <row r="3" spans="2:8" x14ac:dyDescent="0.25">
      <c r="B3" s="9" t="s">
        <v>10</v>
      </c>
      <c r="C3" s="8">
        <v>144</v>
      </c>
      <c r="D3" s="8">
        <v>116</v>
      </c>
      <c r="E3" s="7">
        <v>0.80555555555555558</v>
      </c>
    </row>
    <row r="4" spans="2:8" x14ac:dyDescent="0.25">
      <c r="B4" s="9" t="s">
        <v>11</v>
      </c>
      <c r="C4" s="8">
        <v>2783</v>
      </c>
      <c r="D4" s="8">
        <v>2421</v>
      </c>
      <c r="E4" s="7">
        <v>0.86992454186130075</v>
      </c>
    </row>
    <row r="5" spans="2:8" x14ac:dyDescent="0.25">
      <c r="B5" s="9" t="s">
        <v>12</v>
      </c>
      <c r="C5" s="8">
        <v>46647</v>
      </c>
      <c r="D5" s="8">
        <v>34857</v>
      </c>
      <c r="E5" s="7">
        <v>0.74725062704997103</v>
      </c>
    </row>
    <row r="6" spans="2:8" x14ac:dyDescent="0.25">
      <c r="B6" s="9" t="s">
        <v>13</v>
      </c>
      <c r="C6" s="8">
        <v>1384</v>
      </c>
      <c r="D6" s="8">
        <v>1032</v>
      </c>
      <c r="E6" s="7">
        <v>0.74566473988439308</v>
      </c>
    </row>
    <row r="7" spans="2:8" x14ac:dyDescent="0.25">
      <c r="B7" s="9" t="s">
        <v>14</v>
      </c>
      <c r="C7" s="8">
        <v>138</v>
      </c>
      <c r="D7" s="8">
        <v>112</v>
      </c>
      <c r="E7" s="7">
        <v>0.81159420289855078</v>
      </c>
    </row>
    <row r="8" spans="2:8" x14ac:dyDescent="0.25">
      <c r="B8" s="9" t="s">
        <v>6</v>
      </c>
      <c r="C8" s="8">
        <v>1483</v>
      </c>
      <c r="D8" s="8">
        <v>1348</v>
      </c>
      <c r="E8" s="7">
        <v>0.90896830748482804</v>
      </c>
    </row>
    <row r="9" spans="2:8" x14ac:dyDescent="0.25">
      <c r="B9" s="9" t="s">
        <v>15</v>
      </c>
      <c r="C9" s="8">
        <v>7884</v>
      </c>
      <c r="D9" s="8">
        <v>7039</v>
      </c>
      <c r="E9" s="7">
        <v>0.89282090309487572</v>
      </c>
    </row>
    <row r="10" spans="2:8" x14ac:dyDescent="0.25">
      <c r="B10" s="10" t="s">
        <v>7</v>
      </c>
      <c r="C10" s="8">
        <v>61391</v>
      </c>
      <c r="D10" s="8">
        <v>47643</v>
      </c>
      <c r="E10" s="7">
        <v>0.77605837989281812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0"/>
  <sheetViews>
    <sheetView workbookViewId="0">
      <selection activeCell="B2" sqref="B2:E10"/>
    </sheetView>
  </sheetViews>
  <sheetFormatPr defaultRowHeight="15" x14ac:dyDescent="0.25"/>
  <cols>
    <col min="2" max="2" width="23.140625" bestFit="1" customWidth="1"/>
  </cols>
  <sheetData>
    <row r="2" spans="2:5" x14ac:dyDescent="0.25">
      <c r="B2" s="9" t="s">
        <v>9</v>
      </c>
      <c r="C2" s="8">
        <v>1170</v>
      </c>
      <c r="D2" s="8">
        <v>902</v>
      </c>
      <c r="E2" s="7">
        <v>0.77094017094017098</v>
      </c>
    </row>
    <row r="3" spans="2:5" x14ac:dyDescent="0.25">
      <c r="B3" s="9" t="s">
        <v>10</v>
      </c>
      <c r="C3" s="8">
        <v>120</v>
      </c>
      <c r="D3" s="8">
        <v>86</v>
      </c>
      <c r="E3" s="7">
        <v>0.71666666666666667</v>
      </c>
    </row>
    <row r="4" spans="2:5" x14ac:dyDescent="0.25">
      <c r="B4" s="9" t="s">
        <v>11</v>
      </c>
      <c r="C4" s="8">
        <v>2724</v>
      </c>
      <c r="D4" s="8">
        <v>2242</v>
      </c>
      <c r="E4" s="7">
        <v>0.82305433186490451</v>
      </c>
    </row>
    <row r="5" spans="2:5" x14ac:dyDescent="0.25">
      <c r="B5" s="9" t="s">
        <v>12</v>
      </c>
      <c r="C5" s="8">
        <v>48230</v>
      </c>
      <c r="D5" s="8">
        <v>35649</v>
      </c>
      <c r="E5" s="7">
        <v>0.73914575990047693</v>
      </c>
    </row>
    <row r="6" spans="2:5" x14ac:dyDescent="0.25">
      <c r="B6" s="9" t="s">
        <v>13</v>
      </c>
      <c r="C6" s="8">
        <v>1308</v>
      </c>
      <c r="D6" s="8">
        <v>1018</v>
      </c>
      <c r="E6" s="7">
        <v>0.77828746177370034</v>
      </c>
    </row>
    <row r="7" spans="2:5" x14ac:dyDescent="0.25">
      <c r="B7" s="9" t="s">
        <v>14</v>
      </c>
      <c r="C7" s="8">
        <v>121</v>
      </c>
      <c r="D7" s="8">
        <v>84</v>
      </c>
      <c r="E7" s="7">
        <v>0.69421487603305787</v>
      </c>
    </row>
    <row r="8" spans="2:5" x14ac:dyDescent="0.25">
      <c r="B8" s="9" t="s">
        <v>6</v>
      </c>
      <c r="C8" s="8">
        <v>1622</v>
      </c>
      <c r="D8" s="8">
        <v>1360</v>
      </c>
      <c r="E8" s="7">
        <v>0.83847102342786684</v>
      </c>
    </row>
    <row r="9" spans="2:5" x14ac:dyDescent="0.25">
      <c r="B9" s="9" t="s">
        <v>15</v>
      </c>
      <c r="C9" s="8">
        <v>7693</v>
      </c>
      <c r="D9" s="8">
        <v>6828</v>
      </c>
      <c r="E9" s="7">
        <v>0.88756011958923697</v>
      </c>
    </row>
    <row r="10" spans="2:5" x14ac:dyDescent="0.25">
      <c r="B10" s="10" t="s">
        <v>7</v>
      </c>
      <c r="C10" s="8">
        <v>62988</v>
      </c>
      <c r="D10" s="8">
        <v>48169</v>
      </c>
      <c r="E10" s="7">
        <v>0.76473296500920807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0"/>
  <sheetViews>
    <sheetView workbookViewId="0">
      <selection activeCell="B2" sqref="B2:E10"/>
    </sheetView>
  </sheetViews>
  <sheetFormatPr defaultRowHeight="15" x14ac:dyDescent="0.25"/>
  <cols>
    <col min="2" max="2" width="23.140625" bestFit="1" customWidth="1"/>
  </cols>
  <sheetData>
    <row r="2" spans="2:5" x14ac:dyDescent="0.25">
      <c r="B2" s="9" t="s">
        <v>9</v>
      </c>
      <c r="C2" s="8">
        <v>1121</v>
      </c>
      <c r="D2" s="8">
        <v>905</v>
      </c>
      <c r="E2" s="7">
        <v>0.80731489741302409</v>
      </c>
    </row>
    <row r="3" spans="2:5" x14ac:dyDescent="0.25">
      <c r="B3" s="9" t="s">
        <v>10</v>
      </c>
      <c r="C3" s="8">
        <v>101</v>
      </c>
      <c r="D3" s="8">
        <v>92</v>
      </c>
      <c r="E3" s="7">
        <v>0.91089108910891092</v>
      </c>
    </row>
    <row r="4" spans="2:5" x14ac:dyDescent="0.25">
      <c r="B4" s="9" t="s">
        <v>11</v>
      </c>
      <c r="C4" s="8">
        <v>2584</v>
      </c>
      <c r="D4" s="8">
        <v>2213</v>
      </c>
      <c r="E4" s="7">
        <v>0.85642414860681115</v>
      </c>
    </row>
    <row r="5" spans="2:5" x14ac:dyDescent="0.25">
      <c r="B5" s="9" t="s">
        <v>12</v>
      </c>
      <c r="C5" s="8">
        <v>46137</v>
      </c>
      <c r="D5" s="8">
        <v>35415</v>
      </c>
      <c r="E5" s="7">
        <v>0.76760517588919952</v>
      </c>
    </row>
    <row r="6" spans="2:5" x14ac:dyDescent="0.25">
      <c r="B6" s="9" t="s">
        <v>13</v>
      </c>
      <c r="C6" s="8">
        <v>1293</v>
      </c>
      <c r="D6" s="8">
        <v>1055</v>
      </c>
      <c r="E6" s="7">
        <v>0.81593194122196444</v>
      </c>
    </row>
    <row r="7" spans="2:5" x14ac:dyDescent="0.25">
      <c r="B7" s="9" t="s">
        <v>14</v>
      </c>
      <c r="C7" s="8">
        <v>121</v>
      </c>
      <c r="D7" s="8">
        <v>93</v>
      </c>
      <c r="E7" s="7">
        <v>0.76859504132231404</v>
      </c>
    </row>
    <row r="8" spans="2:5" x14ac:dyDescent="0.25">
      <c r="B8" s="9" t="s">
        <v>6</v>
      </c>
      <c r="C8" s="8">
        <v>1873</v>
      </c>
      <c r="D8" s="8">
        <v>1567</v>
      </c>
      <c r="E8" s="7">
        <v>0.83662573411639085</v>
      </c>
    </row>
    <row r="9" spans="2:5" x14ac:dyDescent="0.25">
      <c r="B9" s="9" t="s">
        <v>15</v>
      </c>
      <c r="C9" s="8">
        <v>6578</v>
      </c>
      <c r="D9" s="8">
        <v>5947</v>
      </c>
      <c r="E9" s="7">
        <v>0.90407418668288231</v>
      </c>
    </row>
    <row r="10" spans="2:5" x14ac:dyDescent="0.25">
      <c r="B10" s="10" t="s">
        <v>7</v>
      </c>
      <c r="C10" s="8">
        <v>59808</v>
      </c>
      <c r="D10" s="8">
        <v>47287</v>
      </c>
      <c r="E10" s="7">
        <v>0.79064673622257897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gender</vt:lpstr>
      <vt:lpstr>DataMart Results</vt:lpstr>
      <vt:lpstr>80%rule</vt:lpstr>
      <vt:lpstr>PI Index</vt:lpstr>
      <vt:lpstr>17-18</vt:lpstr>
      <vt:lpstr>18-19</vt:lpstr>
      <vt:lpstr>19-20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Layheng Ting</dc:creator>
  <cp:lastModifiedBy>Matthew Trengove</cp:lastModifiedBy>
  <dcterms:created xsi:type="dcterms:W3CDTF">2021-06-21T17:23:51Z</dcterms:created>
  <dcterms:modified xsi:type="dcterms:W3CDTF">2021-09-07T16:38:14Z</dcterms:modified>
</cp:coreProperties>
</file>