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offcampus\Desktop\Student Affairs Success Council\"/>
    </mc:Choice>
  </mc:AlternateContent>
  <xr:revisionPtr revIDLastSave="0" documentId="8_{A57A4462-69E3-4865-BEC2-DDF909C4D19D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P2017" sheetId="1" r:id="rId1"/>
    <sheet name="SP2018" sheetId="2" r:id="rId2"/>
    <sheet name="FA2018" sheetId="3" r:id="rId3"/>
    <sheet name="SP2019" sheetId="4" r:id="rId4"/>
    <sheet name="FA2019" sheetId="5" r:id="rId5"/>
    <sheet name="SP2020" sheetId="6" r:id="rId6"/>
    <sheet name="FA2020" sheetId="7" r:id="rId7"/>
    <sheet name="SP2021" sheetId="8" r:id="rId8"/>
    <sheet name="FA2021" sheetId="9" r:id="rId9"/>
    <sheet name="SP2022" sheetId="10" r:id="rId10"/>
    <sheet name="FA2022" sheetId="11" r:id="rId11"/>
    <sheet name="SP2023" sheetId="12" r:id="rId12"/>
    <sheet name="FA2023" sheetId="13" r:id="rId13"/>
  </sheets>
  <calcPr calcId="191029"/>
</workbook>
</file>

<file path=xl/calcChain.xml><?xml version="1.0" encoding="utf-8"?>
<calcChain xmlns="http://schemas.openxmlformats.org/spreadsheetml/2006/main">
  <c r="E8" i="13" l="1"/>
  <c r="F7" i="12"/>
  <c r="F6" i="12"/>
  <c r="F5" i="12"/>
  <c r="F4" i="12"/>
  <c r="F3" i="12"/>
  <c r="F5" i="11"/>
  <c r="F4" i="11"/>
  <c r="F3" i="11"/>
  <c r="F6" i="11" s="1"/>
  <c r="B20" i="10"/>
  <c r="E5" i="10"/>
  <c r="E6" i="10" s="1"/>
  <c r="E4" i="10"/>
  <c r="E3" i="10"/>
  <c r="E2" i="10"/>
  <c r="B19" i="9"/>
  <c r="E4" i="9"/>
  <c r="E3" i="9"/>
  <c r="E5" i="9" s="1"/>
  <c r="E2" i="9"/>
  <c r="B16" i="8"/>
  <c r="E5" i="8"/>
  <c r="B20" i="7"/>
  <c r="E4" i="7"/>
  <c r="E3" i="7"/>
  <c r="E2" i="7"/>
  <c r="E5" i="7" s="1"/>
  <c r="E6" i="7" s="1"/>
  <c r="B21" i="6"/>
  <c r="E5" i="6"/>
  <c r="E6" i="6" s="1"/>
  <c r="E4" i="6"/>
  <c r="E3" i="6"/>
  <c r="E2" i="6"/>
  <c r="B17" i="5"/>
  <c r="E4" i="5"/>
  <c r="E3" i="5"/>
  <c r="E2" i="5"/>
  <c r="E5" i="5" s="1"/>
  <c r="E6" i="5" s="1"/>
  <c r="B16" i="4"/>
  <c r="E4" i="4"/>
  <c r="E3" i="4"/>
  <c r="E2" i="4"/>
  <c r="E5" i="4" s="1"/>
  <c r="B21" i="3"/>
  <c r="E5" i="3"/>
  <c r="E4" i="3"/>
  <c r="E3" i="3"/>
  <c r="E6" i="3" s="1"/>
  <c r="E7" i="3" s="1"/>
  <c r="B19" i="2"/>
  <c r="E4" i="2"/>
  <c r="E3" i="2"/>
  <c r="E2" i="2"/>
  <c r="E5" i="2" s="1"/>
  <c r="E6" i="2" s="1"/>
  <c r="B17" i="1"/>
  <c r="E4" i="1"/>
  <c r="E3" i="1"/>
  <c r="E2" i="1"/>
  <c r="E5" i="1" s="1"/>
  <c r="E6" i="1" s="1"/>
</calcChain>
</file>

<file path=xl/sharedStrings.xml><?xml version="1.0" encoding="utf-8"?>
<sst xmlns="http://schemas.openxmlformats.org/spreadsheetml/2006/main" count="307" uniqueCount="49">
  <si>
    <t>A1P2</t>
  </si>
  <si>
    <t>A1PD</t>
  </si>
  <si>
    <t>Probation L1</t>
  </si>
  <si>
    <t>A2</t>
  </si>
  <si>
    <t>Probation L2</t>
  </si>
  <si>
    <t>A2P1</t>
  </si>
  <si>
    <t>Dismissal</t>
  </si>
  <si>
    <t>A2P2</t>
  </si>
  <si>
    <t>Total</t>
  </si>
  <si>
    <t>A2PD</t>
  </si>
  <si>
    <t>AD</t>
  </si>
  <si>
    <t>ADP1</t>
  </si>
  <si>
    <t>ADP2</t>
  </si>
  <si>
    <t>ADPD</t>
  </si>
  <si>
    <t>GOOD</t>
  </si>
  <si>
    <t>NONE</t>
  </si>
  <si>
    <t>P1</t>
  </si>
  <si>
    <t>P2</t>
  </si>
  <si>
    <t>PD</t>
  </si>
  <si>
    <t>(blank)</t>
  </si>
  <si>
    <t>Grand Total</t>
  </si>
  <si>
    <t>A1</t>
  </si>
  <si>
    <t>A1P1</t>
  </si>
  <si>
    <t>New</t>
  </si>
  <si>
    <t>Standing</t>
  </si>
  <si>
    <t>(no total population #s)</t>
  </si>
  <si>
    <t>TOTAL</t>
  </si>
  <si>
    <t>New C</t>
  </si>
  <si>
    <t>Probation Level 1:</t>
  </si>
  <si>
    <t>Probation Level 2:</t>
  </si>
  <si>
    <t>Dismissal:</t>
  </si>
  <si>
    <t>(no total population # provided)</t>
  </si>
  <si>
    <t>(total population # not provided)</t>
  </si>
  <si>
    <t>Dimissal</t>
  </si>
  <si>
    <t xml:space="preserve"> </t>
  </si>
  <si>
    <t>Row Labels</t>
  </si>
  <si>
    <t>Count of New Standing</t>
  </si>
  <si>
    <t>*This is mssng students in GOOD standing</t>
  </si>
  <si>
    <t>New Standing</t>
  </si>
  <si>
    <t>COUNTA of New Standing</t>
  </si>
  <si>
    <t>L1</t>
  </si>
  <si>
    <t>L2</t>
  </si>
  <si>
    <t># on Probation</t>
  </si>
  <si>
    <t>% of Headcount</t>
  </si>
  <si>
    <t>*162</t>
  </si>
  <si>
    <t>students reinstated</t>
  </si>
  <si>
    <t>Count of Student ID</t>
  </si>
  <si>
    <t>Total on Probation</t>
  </si>
  <si>
    <t>of Headcount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</si>
</sst>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2" x14ac:knownFonts="1">
    <font>
      <sz val="10"/>
      <color rgb="FF000000"/>
      <name val="Arial"/>
      <scheme val="minor"/>
    </font>
    <font>
      <sz val="11"/>
      <color rgb="FF000000"/>
      <name val="Calibri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1"/>
      <color rgb="FF000000"/>
      <name val="Calibri"/>
    </font>
    <font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i/>
      <sz val="11"/>
      <color theme="1"/>
      <name val="Calibri"/>
    </font>
    <font>
      <sz val="11"/>
      <color rgb="FFFFFFFF"/>
      <name val="Calibri"/>
    </font>
    <font>
      <sz val="11"/>
      <color theme="1"/>
      <name val="Calibri"/>
    </font>
    <font>
      <b/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9BC2E6"/>
        <bgColor rgb="FF9BC2E6"/>
      </patternFill>
    </fill>
    <fill>
      <patternFill patternType="solid">
        <fgColor rgb="FFD8DEE8"/>
        <bgColor rgb="FFD8DEE8"/>
      </patternFill>
    </fill>
    <fill>
      <patternFill patternType="solid">
        <fgColor rgb="FF657BA3"/>
        <bgColor rgb="FF657BA3"/>
      </patternFill>
    </fill>
    <fill>
      <patternFill patternType="solid">
        <fgColor rgb="FFF2F4F7"/>
        <bgColor rgb="FFF2F4F7"/>
      </patternFill>
    </fill>
    <fill>
      <patternFill patternType="solid">
        <fgColor rgb="FFD9E1F2"/>
        <bgColor rgb="FFD9E1F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/>
      <right/>
      <top/>
      <bottom style="thick">
        <color rgb="FF657BA3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0" fontId="3" fillId="0" borderId="0" xfId="0" applyNumberFormat="1" applyFont="1"/>
    <xf numFmtId="0" fontId="1" fillId="0" borderId="4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1" fillId="3" borderId="0" xfId="0" applyFont="1" applyFill="1" applyAlignment="1"/>
    <xf numFmtId="0" fontId="1" fillId="3" borderId="0" xfId="0" applyFont="1" applyFill="1" applyAlignment="1">
      <alignment horizontal="right"/>
    </xf>
    <xf numFmtId="0" fontId="3" fillId="0" borderId="0" xfId="0" applyFont="1" applyAlignment="1"/>
    <xf numFmtId="0" fontId="4" fillId="4" borderId="5" xfId="0" applyFont="1" applyFill="1" applyBorder="1" applyAlignment="1"/>
    <xf numFmtId="0" fontId="4" fillId="4" borderId="5" xfId="0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right"/>
    </xf>
    <xf numFmtId="0" fontId="4" fillId="0" borderId="4" xfId="0" applyFont="1" applyBorder="1" applyAlignment="1"/>
    <xf numFmtId="0" fontId="2" fillId="0" borderId="0" xfId="0" applyFont="1"/>
    <xf numFmtId="0" fontId="4" fillId="2" borderId="6" xfId="0" applyFont="1" applyFill="1" applyBorder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2" fillId="5" borderId="1" xfId="0" applyFont="1" applyFill="1" applyBorder="1" applyAlignment="1"/>
    <xf numFmtId="0" fontId="4" fillId="8" borderId="4" xfId="0" applyFont="1" applyFill="1" applyBorder="1" applyAlignment="1"/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0" fontId="8" fillId="9" borderId="8" xfId="0" applyFont="1" applyFill="1" applyBorder="1" applyAlignment="1"/>
    <xf numFmtId="0" fontId="9" fillId="10" borderId="8" xfId="0" applyFont="1" applyFill="1" applyBorder="1" applyAlignment="1"/>
    <xf numFmtId="0" fontId="10" fillId="11" borderId="3" xfId="0" applyFont="1" applyFill="1" applyBorder="1" applyAlignment="1"/>
    <xf numFmtId="0" fontId="10" fillId="3" borderId="4" xfId="0" applyFont="1" applyFill="1" applyBorder="1" applyAlignment="1">
      <alignment horizontal="right"/>
    </xf>
    <xf numFmtId="164" fontId="2" fillId="0" borderId="0" xfId="0" applyNumberFormat="1" applyFont="1"/>
    <xf numFmtId="0" fontId="2" fillId="0" borderId="0" xfId="0" applyFont="1" applyAlignment="1"/>
    <xf numFmtId="0" fontId="3" fillId="0" borderId="0" xfId="0" applyFont="1" applyAlignment="1">
      <alignment horizontal="right"/>
    </xf>
    <xf numFmtId="0" fontId="11" fillId="9" borderId="3" xfId="0" applyFont="1" applyFill="1" applyBorder="1" applyAlignment="1"/>
    <xf numFmtId="0" fontId="11" fillId="9" borderId="4" xfId="0" applyFont="1" applyFill="1" applyBorder="1" applyAlignment="1">
      <alignment horizontal="right"/>
    </xf>
    <xf numFmtId="0" fontId="1" fillId="0" borderId="0" xfId="0" applyFont="1" applyAlignment="1"/>
    <xf numFmtId="0" fontId="4" fillId="12" borderId="9" xfId="0" applyFont="1" applyFill="1" applyBorder="1" applyAlignment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1" fillId="0" borderId="1" xfId="0" applyFont="1" applyBorder="1" applyAlignment="1"/>
    <xf numFmtId="0" fontId="1" fillId="0" borderId="3" xfId="0" applyFont="1" applyBorder="1" applyAlignment="1"/>
    <xf numFmtId="0" fontId="4" fillId="0" borderId="3" xfId="0" applyFont="1" applyBorder="1" applyAlignment="1"/>
    <xf numFmtId="10" fontId="4" fillId="0" borderId="0" xfId="0" applyNumberFormat="1" applyFont="1" applyAlignment="1"/>
    <xf numFmtId="0" fontId="4" fillId="12" borderId="10" xfId="0" applyFont="1" applyFill="1" applyBorder="1" applyAlignment="1">
      <alignment horizontal="left"/>
    </xf>
    <xf numFmtId="0" fontId="4" fillId="12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7"/>
  <sheetViews>
    <sheetView tabSelected="1" workbookViewId="0"/>
  </sheetViews>
  <sheetFormatPr defaultColWidth="12.5703125" defaultRowHeight="15.75" customHeight="1" x14ac:dyDescent="0.2"/>
  <sheetData>
    <row r="1" spans="1:5" ht="15.75" customHeight="1" x14ac:dyDescent="0.25">
      <c r="A1" s="1" t="s">
        <v>0</v>
      </c>
      <c r="B1" s="2">
        <v>15</v>
      </c>
    </row>
    <row r="2" spans="1:5" ht="15.75" customHeight="1" x14ac:dyDescent="0.25">
      <c r="A2" s="1" t="s">
        <v>1</v>
      </c>
      <c r="B2" s="3">
        <v>8</v>
      </c>
      <c r="D2" s="4" t="s">
        <v>2</v>
      </c>
      <c r="E2" s="5">
        <f>SUM(B13)</f>
        <v>170</v>
      </c>
    </row>
    <row r="3" spans="1:5" ht="15.75" customHeight="1" x14ac:dyDescent="0.25">
      <c r="A3" s="6" t="s">
        <v>3</v>
      </c>
      <c r="B3" s="7">
        <v>164</v>
      </c>
      <c r="D3" s="4" t="s">
        <v>4</v>
      </c>
      <c r="E3" s="5">
        <f>SUM(B1+B3+B4+B5+B14)</f>
        <v>440</v>
      </c>
    </row>
    <row r="4" spans="1:5" ht="15.75" customHeight="1" x14ac:dyDescent="0.25">
      <c r="A4" s="6" t="s">
        <v>5</v>
      </c>
      <c r="B4" s="7">
        <v>38</v>
      </c>
      <c r="D4" s="4" t="s">
        <v>6</v>
      </c>
      <c r="E4" s="5">
        <f>SUM(B2+B6+B7+B8+B9+B10+B15)</f>
        <v>306</v>
      </c>
    </row>
    <row r="5" spans="1:5" ht="15.75" customHeight="1" x14ac:dyDescent="0.25">
      <c r="A5" s="6" t="s">
        <v>7</v>
      </c>
      <c r="B5" s="7">
        <v>147</v>
      </c>
      <c r="D5" s="8" t="s">
        <v>8</v>
      </c>
      <c r="E5" s="5">
        <f>SUM(E2:E4)</f>
        <v>916</v>
      </c>
    </row>
    <row r="6" spans="1:5" ht="15.75" customHeight="1" x14ac:dyDescent="0.25">
      <c r="A6" s="6" t="s">
        <v>9</v>
      </c>
      <c r="B6" s="7">
        <v>9</v>
      </c>
      <c r="E6" s="9">
        <f>E5/B17</f>
        <v>9.3862076032380365E-2</v>
      </c>
    </row>
    <row r="7" spans="1:5" ht="15.75" customHeight="1" x14ac:dyDescent="0.25">
      <c r="A7" s="6" t="s">
        <v>10</v>
      </c>
      <c r="B7" s="7">
        <v>92</v>
      </c>
    </row>
    <row r="8" spans="1:5" ht="15.75" customHeight="1" x14ac:dyDescent="0.25">
      <c r="A8" s="6" t="s">
        <v>11</v>
      </c>
      <c r="B8" s="7">
        <v>21</v>
      </c>
    </row>
    <row r="9" spans="1:5" ht="15.75" customHeight="1" x14ac:dyDescent="0.25">
      <c r="A9" s="6" t="s">
        <v>12</v>
      </c>
      <c r="B9" s="7">
        <v>14</v>
      </c>
    </row>
    <row r="10" spans="1:5" ht="15.75" customHeight="1" x14ac:dyDescent="0.25">
      <c r="A10" s="6" t="s">
        <v>13</v>
      </c>
      <c r="B10" s="7">
        <v>93</v>
      </c>
    </row>
    <row r="11" spans="1:5" ht="15.75" customHeight="1" x14ac:dyDescent="0.25">
      <c r="A11" s="6" t="s">
        <v>14</v>
      </c>
      <c r="B11" s="7">
        <v>6321</v>
      </c>
    </row>
    <row r="12" spans="1:5" ht="15.75" customHeight="1" x14ac:dyDescent="0.25">
      <c r="A12" s="6" t="s">
        <v>15</v>
      </c>
      <c r="B12" s="7">
        <v>2522</v>
      </c>
    </row>
    <row r="13" spans="1:5" ht="15.75" customHeight="1" x14ac:dyDescent="0.25">
      <c r="A13" s="6" t="s">
        <v>16</v>
      </c>
      <c r="B13" s="7">
        <v>170</v>
      </c>
    </row>
    <row r="14" spans="1:5" ht="15.75" customHeight="1" x14ac:dyDescent="0.25">
      <c r="A14" s="6" t="s">
        <v>17</v>
      </c>
      <c r="B14" s="7">
        <v>76</v>
      </c>
    </row>
    <row r="15" spans="1:5" ht="15.75" customHeight="1" x14ac:dyDescent="0.25">
      <c r="A15" s="6" t="s">
        <v>18</v>
      </c>
      <c r="B15" s="7">
        <v>69</v>
      </c>
    </row>
    <row r="16" spans="1:5" ht="15.75" customHeight="1" x14ac:dyDescent="0.25">
      <c r="A16" s="6" t="s">
        <v>19</v>
      </c>
      <c r="B16" s="10"/>
    </row>
    <row r="17" spans="1:2" ht="15.75" customHeight="1" x14ac:dyDescent="0.25">
      <c r="A17" s="11" t="s">
        <v>20</v>
      </c>
      <c r="B17" s="12">
        <f>SUM(B1:B16)</f>
        <v>9759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E23"/>
  <sheetViews>
    <sheetView workbookViewId="0"/>
  </sheetViews>
  <sheetFormatPr defaultColWidth="12.5703125" defaultRowHeight="15.75" customHeight="1" x14ac:dyDescent="0.2"/>
  <sheetData>
    <row r="1" spans="1:5" ht="15.75" customHeight="1" x14ac:dyDescent="0.25">
      <c r="A1" s="44" t="s">
        <v>21</v>
      </c>
      <c r="B1" s="45">
        <v>119</v>
      </c>
    </row>
    <row r="2" spans="1:5" ht="15.75" customHeight="1" x14ac:dyDescent="0.25">
      <c r="A2" s="46" t="s">
        <v>22</v>
      </c>
      <c r="B2" s="47">
        <v>148</v>
      </c>
      <c r="D2" s="4" t="s">
        <v>2</v>
      </c>
      <c r="E2" s="5">
        <f>SUM(B1+B2+B16)</f>
        <v>358</v>
      </c>
    </row>
    <row r="3" spans="1:5" ht="15.75" customHeight="1" x14ac:dyDescent="0.25">
      <c r="A3" s="48" t="s">
        <v>0</v>
      </c>
      <c r="B3" s="49">
        <v>22</v>
      </c>
      <c r="D3" s="4" t="s">
        <v>4</v>
      </c>
      <c r="E3" s="5">
        <f>SUM(B3+B5+B6+B7+B8+B17)</f>
        <v>384</v>
      </c>
    </row>
    <row r="4" spans="1:5" ht="15.75" customHeight="1" x14ac:dyDescent="0.25">
      <c r="A4" s="50" t="s">
        <v>1</v>
      </c>
      <c r="B4" s="51">
        <v>6</v>
      </c>
      <c r="D4" s="4" t="s">
        <v>33</v>
      </c>
      <c r="E4" s="5">
        <f>SUM(B4+B8+B9+B10+B11+B12+B18)</f>
        <v>259</v>
      </c>
    </row>
    <row r="5" spans="1:5" ht="15.75" customHeight="1" x14ac:dyDescent="0.25">
      <c r="A5" s="48" t="s">
        <v>3</v>
      </c>
      <c r="B5" s="49">
        <v>123</v>
      </c>
      <c r="D5" s="29" t="s">
        <v>8</v>
      </c>
      <c r="E5" s="30">
        <f>SUM(E2:E4)</f>
        <v>1001</v>
      </c>
    </row>
    <row r="6" spans="1:5" ht="15.75" customHeight="1" x14ac:dyDescent="0.25">
      <c r="A6" s="50" t="s">
        <v>5</v>
      </c>
      <c r="B6" s="51">
        <v>44</v>
      </c>
      <c r="E6" s="9">
        <f>E5/B20</f>
        <v>0.12661269921578547</v>
      </c>
    </row>
    <row r="7" spans="1:5" ht="15.75" customHeight="1" x14ac:dyDescent="0.25">
      <c r="A7" s="48" t="s">
        <v>7</v>
      </c>
      <c r="B7" s="49">
        <v>136</v>
      </c>
    </row>
    <row r="8" spans="1:5" ht="15.75" customHeight="1" x14ac:dyDescent="0.25">
      <c r="A8" s="50" t="s">
        <v>9</v>
      </c>
      <c r="B8" s="51">
        <v>5</v>
      </c>
    </row>
    <row r="9" spans="1:5" ht="15.75" customHeight="1" x14ac:dyDescent="0.25">
      <c r="A9" s="48" t="s">
        <v>10</v>
      </c>
      <c r="B9" s="49">
        <v>94</v>
      </c>
    </row>
    <row r="10" spans="1:5" ht="15.75" customHeight="1" x14ac:dyDescent="0.25">
      <c r="A10" s="50" t="s">
        <v>11</v>
      </c>
      <c r="B10" s="51">
        <v>10</v>
      </c>
    </row>
    <row r="11" spans="1:5" ht="15.75" customHeight="1" x14ac:dyDescent="0.25">
      <c r="A11" s="48" t="s">
        <v>12</v>
      </c>
      <c r="B11" s="49">
        <v>14</v>
      </c>
    </row>
    <row r="12" spans="1:5" ht="15.75" customHeight="1" x14ac:dyDescent="0.25">
      <c r="A12" s="50" t="s">
        <v>13</v>
      </c>
      <c r="B12" s="51">
        <v>80</v>
      </c>
    </row>
    <row r="13" spans="1:5" ht="15.75" customHeight="1" x14ac:dyDescent="0.25">
      <c r="A13" s="48" t="s">
        <v>14</v>
      </c>
      <c r="B13" s="49">
        <v>4779</v>
      </c>
    </row>
    <row r="14" spans="1:5" ht="15.75" customHeight="1" x14ac:dyDescent="0.25">
      <c r="A14" s="50" t="s">
        <v>23</v>
      </c>
      <c r="B14" s="51">
        <v>146</v>
      </c>
    </row>
    <row r="15" spans="1:5" ht="15.75" customHeight="1" x14ac:dyDescent="0.25">
      <c r="A15" s="48" t="s">
        <v>15</v>
      </c>
      <c r="B15" s="49">
        <v>1985</v>
      </c>
    </row>
    <row r="16" spans="1:5" ht="15.75" customHeight="1" x14ac:dyDescent="0.25">
      <c r="A16" s="50" t="s">
        <v>16</v>
      </c>
      <c r="B16" s="51">
        <v>91</v>
      </c>
    </row>
    <row r="17" spans="1:2" ht="15.75" customHeight="1" x14ac:dyDescent="0.25">
      <c r="A17" s="48" t="s">
        <v>17</v>
      </c>
      <c r="B17" s="49">
        <v>54</v>
      </c>
    </row>
    <row r="18" spans="1:2" ht="15.75" customHeight="1" x14ac:dyDescent="0.25">
      <c r="A18" s="50" t="s">
        <v>18</v>
      </c>
      <c r="B18" s="51">
        <v>50</v>
      </c>
    </row>
    <row r="19" spans="1:2" ht="15.75" customHeight="1" x14ac:dyDescent="0.25">
      <c r="A19" s="48" t="s">
        <v>19</v>
      </c>
      <c r="B19" s="52"/>
    </row>
    <row r="20" spans="1:2" ht="15.75" customHeight="1" x14ac:dyDescent="0.25">
      <c r="A20" s="11" t="s">
        <v>20</v>
      </c>
      <c r="B20" s="12">
        <f>SUM(B1:B19)</f>
        <v>7906</v>
      </c>
    </row>
    <row r="21" spans="1:2" x14ac:dyDescent="0.2">
      <c r="A21" s="53"/>
      <c r="B21" s="53"/>
    </row>
    <row r="23" spans="1:2" x14ac:dyDescent="0.2">
      <c r="A23" s="22" t="s">
        <v>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2:F22"/>
  <sheetViews>
    <sheetView workbookViewId="0"/>
  </sheetViews>
  <sheetFormatPr defaultColWidth="12.5703125" defaultRowHeight="15.75" customHeight="1" x14ac:dyDescent="0.2"/>
  <cols>
    <col min="3" max="3" width="20.42578125" customWidth="1"/>
  </cols>
  <sheetData>
    <row r="2" spans="2:6" ht="15.75" customHeight="1" x14ac:dyDescent="0.25">
      <c r="B2" s="54" t="s">
        <v>35</v>
      </c>
      <c r="C2" s="54" t="s">
        <v>36</v>
      </c>
    </row>
    <row r="3" spans="2:6" ht="15.75" customHeight="1" x14ac:dyDescent="0.25">
      <c r="B3" s="55" t="s">
        <v>21</v>
      </c>
      <c r="C3" s="56">
        <v>250</v>
      </c>
      <c r="E3" s="4" t="s">
        <v>2</v>
      </c>
      <c r="F3" s="4">
        <f>C3+C4+C15</f>
        <v>746</v>
      </c>
    </row>
    <row r="4" spans="2:6" ht="15.75" customHeight="1" x14ac:dyDescent="0.25">
      <c r="B4" s="57" t="s">
        <v>22</v>
      </c>
      <c r="C4" s="58">
        <v>353</v>
      </c>
      <c r="E4" s="4" t="s">
        <v>4</v>
      </c>
      <c r="F4" s="4">
        <f>C5+C7+C8+C9+C16</f>
        <v>191</v>
      </c>
    </row>
    <row r="5" spans="2:6" ht="15.75" customHeight="1" x14ac:dyDescent="0.25">
      <c r="B5" s="59" t="s">
        <v>0</v>
      </c>
      <c r="C5" s="60">
        <v>8</v>
      </c>
      <c r="E5" s="4" t="s">
        <v>33</v>
      </c>
      <c r="F5" s="4">
        <f>C6+C10+C11+C12+C13+C14+C17</f>
        <v>384</v>
      </c>
    </row>
    <row r="6" spans="2:6" ht="15.75" customHeight="1" x14ac:dyDescent="0.25">
      <c r="B6" s="57" t="s">
        <v>1</v>
      </c>
      <c r="C6" s="58">
        <v>8</v>
      </c>
      <c r="E6" s="29" t="s">
        <v>8</v>
      </c>
      <c r="F6" s="61">
        <f>SUM(F3:F5)</f>
        <v>1321</v>
      </c>
    </row>
    <row r="7" spans="2:6" ht="15.75" customHeight="1" x14ac:dyDescent="0.25">
      <c r="B7" s="59" t="s">
        <v>3</v>
      </c>
      <c r="C7" s="60">
        <v>53</v>
      </c>
    </row>
    <row r="8" spans="2:6" ht="15.75" customHeight="1" x14ac:dyDescent="0.25">
      <c r="B8" s="57" t="s">
        <v>5</v>
      </c>
      <c r="C8" s="58">
        <v>14</v>
      </c>
    </row>
    <row r="9" spans="2:6" ht="15.75" customHeight="1" x14ac:dyDescent="0.25">
      <c r="B9" s="59" t="s">
        <v>7</v>
      </c>
      <c r="C9" s="60">
        <v>75</v>
      </c>
    </row>
    <row r="10" spans="2:6" ht="15.75" customHeight="1" x14ac:dyDescent="0.25">
      <c r="B10" s="57" t="s">
        <v>9</v>
      </c>
      <c r="C10" s="58">
        <v>12</v>
      </c>
    </row>
    <row r="11" spans="2:6" ht="15.75" customHeight="1" x14ac:dyDescent="0.25">
      <c r="B11" s="59" t="s">
        <v>10</v>
      </c>
      <c r="C11" s="60">
        <v>118</v>
      </c>
    </row>
    <row r="12" spans="2:6" ht="15.75" customHeight="1" x14ac:dyDescent="0.25">
      <c r="B12" s="57" t="s">
        <v>11</v>
      </c>
      <c r="C12" s="58">
        <v>22</v>
      </c>
    </row>
    <row r="13" spans="2:6" ht="15.75" customHeight="1" x14ac:dyDescent="0.25">
      <c r="B13" s="59" t="s">
        <v>12</v>
      </c>
      <c r="C13" s="60">
        <v>17</v>
      </c>
    </row>
    <row r="14" spans="2:6" ht="15.75" customHeight="1" x14ac:dyDescent="0.25">
      <c r="B14" s="57" t="s">
        <v>13</v>
      </c>
      <c r="C14" s="58">
        <v>139</v>
      </c>
    </row>
    <row r="15" spans="2:6" ht="15.75" customHeight="1" x14ac:dyDescent="0.25">
      <c r="B15" s="59" t="s">
        <v>16</v>
      </c>
      <c r="C15" s="60">
        <v>143</v>
      </c>
    </row>
    <row r="16" spans="2:6" ht="15.75" customHeight="1" x14ac:dyDescent="0.25">
      <c r="B16" s="57" t="s">
        <v>17</v>
      </c>
      <c r="C16" s="58">
        <v>41</v>
      </c>
    </row>
    <row r="17" spans="1:4" ht="15.75" customHeight="1" x14ac:dyDescent="0.25">
      <c r="B17" s="59" t="s">
        <v>18</v>
      </c>
      <c r="C17" s="60">
        <v>68</v>
      </c>
    </row>
    <row r="18" spans="1:4" ht="15.75" customHeight="1" x14ac:dyDescent="0.25">
      <c r="B18" s="57" t="s">
        <v>19</v>
      </c>
      <c r="C18" s="62"/>
    </row>
    <row r="19" spans="1:4" ht="15.75" customHeight="1" x14ac:dyDescent="0.25">
      <c r="B19" s="63" t="s">
        <v>20</v>
      </c>
      <c r="C19" s="64">
        <v>1321</v>
      </c>
      <c r="D19" s="22" t="s">
        <v>37</v>
      </c>
    </row>
    <row r="22" spans="1:4" x14ac:dyDescent="0.2">
      <c r="A22" s="22" t="s">
        <v>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G20"/>
  <sheetViews>
    <sheetView workbookViewId="0"/>
  </sheetViews>
  <sheetFormatPr defaultColWidth="12.5703125" defaultRowHeight="15.75" customHeight="1" x14ac:dyDescent="0.2"/>
  <sheetData>
    <row r="1" spans="1:7" ht="15.75" customHeight="1" x14ac:dyDescent="0.25">
      <c r="A1" s="65" t="s">
        <v>38</v>
      </c>
      <c r="B1" s="66" t="s">
        <v>39</v>
      </c>
    </row>
    <row r="2" spans="1:7" ht="15.75" customHeight="1" x14ac:dyDescent="0.25">
      <c r="A2" s="67"/>
      <c r="B2" s="68">
        <v>0</v>
      </c>
    </row>
    <row r="3" spans="1:7" ht="15.75" customHeight="1" x14ac:dyDescent="0.25">
      <c r="A3" s="67" t="s">
        <v>21</v>
      </c>
      <c r="B3" s="68">
        <v>119</v>
      </c>
      <c r="E3" s="26" t="s">
        <v>40</v>
      </c>
      <c r="F3" s="28">
        <f>B3+B4+B17</f>
        <v>292</v>
      </c>
    </row>
    <row r="4" spans="1:7" ht="15.75" customHeight="1" x14ac:dyDescent="0.25">
      <c r="A4" s="67" t="s">
        <v>22</v>
      </c>
      <c r="B4" s="68">
        <v>117</v>
      </c>
      <c r="E4" s="26" t="s">
        <v>41</v>
      </c>
      <c r="F4" s="28">
        <f>B5+B7+B8+B9+B18</f>
        <v>372</v>
      </c>
    </row>
    <row r="5" spans="1:7" ht="15.75" customHeight="1" x14ac:dyDescent="0.25">
      <c r="A5" s="67" t="s">
        <v>0</v>
      </c>
      <c r="B5" s="68">
        <v>22</v>
      </c>
      <c r="E5" s="26" t="s">
        <v>6</v>
      </c>
      <c r="F5" s="28">
        <f>B6+B10+B11+B12+B13+B14+B19</f>
        <v>230</v>
      </c>
    </row>
    <row r="6" spans="1:7" ht="15.75" customHeight="1" x14ac:dyDescent="0.25">
      <c r="A6" s="67" t="s">
        <v>1</v>
      </c>
      <c r="B6" s="68">
        <v>10</v>
      </c>
      <c r="E6" s="4" t="s">
        <v>42</v>
      </c>
      <c r="F6" s="5">
        <f>SUM(F3:F5)</f>
        <v>894</v>
      </c>
    </row>
    <row r="7" spans="1:7" ht="15.75" customHeight="1" x14ac:dyDescent="0.25">
      <c r="A7" s="67" t="s">
        <v>3</v>
      </c>
      <c r="B7" s="68">
        <v>108</v>
      </c>
      <c r="F7" s="69">
        <f>F6/B20</f>
        <v>0.12256649300795174</v>
      </c>
      <c r="G7" s="70" t="s">
        <v>43</v>
      </c>
    </row>
    <row r="8" spans="1:7" ht="15.75" customHeight="1" x14ac:dyDescent="0.25">
      <c r="A8" s="67" t="s">
        <v>5</v>
      </c>
      <c r="B8" s="68">
        <v>32</v>
      </c>
    </row>
    <row r="9" spans="1:7" ht="15.75" customHeight="1" x14ac:dyDescent="0.25">
      <c r="A9" s="67" t="s">
        <v>7</v>
      </c>
      <c r="B9" s="68">
        <v>160</v>
      </c>
      <c r="F9" s="71" t="s">
        <v>44</v>
      </c>
      <c r="G9" s="22" t="s">
        <v>45</v>
      </c>
    </row>
    <row r="10" spans="1:7" ht="15.75" customHeight="1" x14ac:dyDescent="0.25">
      <c r="A10" s="67" t="s">
        <v>9</v>
      </c>
      <c r="B10" s="68">
        <v>6</v>
      </c>
    </row>
    <row r="11" spans="1:7" ht="15.75" customHeight="1" x14ac:dyDescent="0.25">
      <c r="A11" s="67" t="s">
        <v>10</v>
      </c>
      <c r="B11" s="68">
        <v>66</v>
      </c>
    </row>
    <row r="12" spans="1:7" ht="15.75" customHeight="1" x14ac:dyDescent="0.25">
      <c r="A12" s="67" t="s">
        <v>11</v>
      </c>
      <c r="B12" s="68">
        <v>11</v>
      </c>
    </row>
    <row r="13" spans="1:7" ht="15.75" customHeight="1" x14ac:dyDescent="0.25">
      <c r="A13" s="67" t="s">
        <v>12</v>
      </c>
      <c r="B13" s="68">
        <v>7</v>
      </c>
    </row>
    <row r="14" spans="1:7" ht="15.75" customHeight="1" x14ac:dyDescent="0.25">
      <c r="A14" s="67" t="s">
        <v>13</v>
      </c>
      <c r="B14" s="68">
        <v>74</v>
      </c>
    </row>
    <row r="15" spans="1:7" ht="15.75" customHeight="1" x14ac:dyDescent="0.25">
      <c r="A15" s="67" t="s">
        <v>14</v>
      </c>
      <c r="B15" s="68">
        <v>4894</v>
      </c>
    </row>
    <row r="16" spans="1:7" ht="15.75" customHeight="1" x14ac:dyDescent="0.25">
      <c r="A16" s="67" t="s">
        <v>15</v>
      </c>
      <c r="B16" s="68">
        <v>1506</v>
      </c>
    </row>
    <row r="17" spans="1:2" ht="15.75" customHeight="1" x14ac:dyDescent="0.25">
      <c r="A17" s="67" t="s">
        <v>16</v>
      </c>
      <c r="B17" s="68">
        <v>56</v>
      </c>
    </row>
    <row r="18" spans="1:2" ht="15.75" customHeight="1" x14ac:dyDescent="0.25">
      <c r="A18" s="67" t="s">
        <v>17</v>
      </c>
      <c r="B18" s="68">
        <v>50</v>
      </c>
    </row>
    <row r="19" spans="1:2" ht="15.75" customHeight="1" x14ac:dyDescent="0.25">
      <c r="A19" s="67" t="s">
        <v>18</v>
      </c>
      <c r="B19" s="68">
        <v>56</v>
      </c>
    </row>
    <row r="20" spans="1:2" ht="15.75" customHeight="1" x14ac:dyDescent="0.25">
      <c r="A20" s="72" t="s">
        <v>20</v>
      </c>
      <c r="B20" s="73">
        <v>7294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F21"/>
  <sheetViews>
    <sheetView workbookViewId="0"/>
  </sheetViews>
  <sheetFormatPr defaultColWidth="12.5703125" defaultRowHeight="15.75" customHeight="1" x14ac:dyDescent="0.2"/>
  <cols>
    <col min="4" max="4" width="17.28515625" customWidth="1"/>
  </cols>
  <sheetData>
    <row r="1" spans="1:6" ht="15.75" customHeight="1" x14ac:dyDescent="0.25">
      <c r="A1" s="74"/>
      <c r="B1" s="74"/>
      <c r="C1" s="74"/>
      <c r="D1" s="74"/>
      <c r="E1" s="74"/>
    </row>
    <row r="2" spans="1:6" ht="15.75" customHeight="1" x14ac:dyDescent="0.25">
      <c r="A2" s="74"/>
      <c r="B2" s="74"/>
      <c r="C2" s="74"/>
      <c r="D2" s="74"/>
      <c r="E2" s="74"/>
    </row>
    <row r="3" spans="1:6" ht="15.75" customHeight="1" x14ac:dyDescent="0.25">
      <c r="A3" s="75" t="s">
        <v>35</v>
      </c>
      <c r="B3" s="75" t="s">
        <v>46</v>
      </c>
      <c r="C3" s="74"/>
      <c r="D3" s="74"/>
      <c r="E3" s="74"/>
    </row>
    <row r="4" spans="1:6" ht="15.75" customHeight="1" x14ac:dyDescent="0.25">
      <c r="A4" s="76" t="s">
        <v>21</v>
      </c>
      <c r="B4" s="77">
        <v>298</v>
      </c>
      <c r="C4" s="74"/>
      <c r="D4" s="78" t="s">
        <v>40</v>
      </c>
      <c r="E4" s="14">
        <v>797</v>
      </c>
    </row>
    <row r="5" spans="1:6" ht="15.75" customHeight="1" x14ac:dyDescent="0.25">
      <c r="A5" s="76" t="s">
        <v>22</v>
      </c>
      <c r="B5" s="77">
        <v>375</v>
      </c>
      <c r="C5" s="74"/>
      <c r="D5" s="79" t="s">
        <v>41</v>
      </c>
      <c r="E5" s="16">
        <v>198</v>
      </c>
    </row>
    <row r="6" spans="1:6" ht="15.75" customHeight="1" x14ac:dyDescent="0.25">
      <c r="A6" s="76" t="s">
        <v>0</v>
      </c>
      <c r="B6" s="77">
        <v>12</v>
      </c>
      <c r="C6" s="74"/>
      <c r="D6" s="79" t="s">
        <v>33</v>
      </c>
      <c r="E6" s="16">
        <v>352</v>
      </c>
    </row>
    <row r="7" spans="1:6" ht="15.75" customHeight="1" x14ac:dyDescent="0.25">
      <c r="A7" s="76" t="s">
        <v>1</v>
      </c>
      <c r="B7" s="77">
        <v>13</v>
      </c>
      <c r="C7" s="74"/>
      <c r="D7" s="80" t="s">
        <v>47</v>
      </c>
      <c r="E7" s="60">
        <v>1347</v>
      </c>
    </row>
    <row r="8" spans="1:6" ht="15.75" customHeight="1" x14ac:dyDescent="0.25">
      <c r="A8" s="76" t="s">
        <v>3</v>
      </c>
      <c r="B8" s="77">
        <v>55</v>
      </c>
      <c r="C8" s="74"/>
      <c r="D8" s="74"/>
      <c r="E8" s="81">
        <f>E7/B21</f>
        <v>0.12160332219915139</v>
      </c>
      <c r="F8" s="70" t="s">
        <v>48</v>
      </c>
    </row>
    <row r="9" spans="1:6" ht="15.75" customHeight="1" x14ac:dyDescent="0.25">
      <c r="A9" s="76" t="s">
        <v>5</v>
      </c>
      <c r="B9" s="77">
        <v>16</v>
      </c>
      <c r="C9" s="74"/>
      <c r="D9" s="74"/>
      <c r="E9" s="74"/>
    </row>
    <row r="10" spans="1:6" ht="15.75" customHeight="1" x14ac:dyDescent="0.25">
      <c r="A10" s="76" t="s">
        <v>7</v>
      </c>
      <c r="B10" s="77">
        <v>86</v>
      </c>
      <c r="C10" s="74"/>
      <c r="D10" s="74"/>
      <c r="E10" s="74"/>
    </row>
    <row r="11" spans="1:6" ht="15.75" customHeight="1" x14ac:dyDescent="0.25">
      <c r="A11" s="76" t="s">
        <v>9</v>
      </c>
      <c r="B11" s="77">
        <v>14</v>
      </c>
      <c r="C11" s="74"/>
      <c r="D11" s="74"/>
      <c r="E11" s="74"/>
    </row>
    <row r="12" spans="1:6" ht="15.75" customHeight="1" x14ac:dyDescent="0.25">
      <c r="A12" s="76" t="s">
        <v>10</v>
      </c>
      <c r="B12" s="77">
        <v>104</v>
      </c>
      <c r="C12" s="74"/>
      <c r="D12" s="74"/>
      <c r="E12" s="74"/>
    </row>
    <row r="13" spans="1:6" ht="15.75" customHeight="1" x14ac:dyDescent="0.25">
      <c r="A13" s="76" t="s">
        <v>11</v>
      </c>
      <c r="B13" s="77">
        <v>11</v>
      </c>
      <c r="C13" s="74"/>
      <c r="D13" s="74"/>
      <c r="E13" s="74"/>
    </row>
    <row r="14" spans="1:6" ht="15.75" customHeight="1" x14ac:dyDescent="0.25">
      <c r="A14" s="76" t="s">
        <v>12</v>
      </c>
      <c r="B14" s="77">
        <v>13</v>
      </c>
      <c r="C14" s="74"/>
      <c r="D14" s="74"/>
      <c r="E14" s="74"/>
    </row>
    <row r="15" spans="1:6" ht="15.75" customHeight="1" x14ac:dyDescent="0.25">
      <c r="A15" s="76" t="s">
        <v>13</v>
      </c>
      <c r="B15" s="77">
        <v>131</v>
      </c>
      <c r="C15" s="74"/>
      <c r="D15" s="74"/>
      <c r="E15" s="74"/>
    </row>
    <row r="16" spans="1:6" ht="15.75" customHeight="1" x14ac:dyDescent="0.25">
      <c r="A16" s="76" t="s">
        <v>14</v>
      </c>
      <c r="B16" s="77">
        <v>5681</v>
      </c>
      <c r="C16" s="74"/>
      <c r="D16" s="74"/>
      <c r="E16" s="74"/>
    </row>
    <row r="17" spans="1:5" ht="15.75" customHeight="1" x14ac:dyDescent="0.25">
      <c r="A17" s="76" t="s">
        <v>15</v>
      </c>
      <c r="B17" s="77">
        <v>4049</v>
      </c>
      <c r="C17" s="74"/>
      <c r="D17" s="74"/>
      <c r="E17" s="74"/>
    </row>
    <row r="18" spans="1:5" ht="15.75" customHeight="1" x14ac:dyDescent="0.25">
      <c r="A18" s="76" t="s">
        <v>16</v>
      </c>
      <c r="B18" s="77">
        <v>124</v>
      </c>
      <c r="C18" s="74"/>
      <c r="D18" s="74"/>
      <c r="E18" s="74"/>
    </row>
    <row r="19" spans="1:5" ht="15.75" customHeight="1" x14ac:dyDescent="0.25">
      <c r="A19" s="76" t="s">
        <v>17</v>
      </c>
      <c r="B19" s="77">
        <v>29</v>
      </c>
      <c r="C19" s="74"/>
      <c r="D19" s="74"/>
      <c r="E19" s="74"/>
    </row>
    <row r="20" spans="1:5" ht="15.75" customHeight="1" x14ac:dyDescent="0.25">
      <c r="A20" s="76" t="s">
        <v>18</v>
      </c>
      <c r="B20" s="77">
        <v>66</v>
      </c>
      <c r="C20" s="74"/>
      <c r="D20" s="74"/>
      <c r="E20" s="74"/>
    </row>
    <row r="21" spans="1:5" ht="15.75" customHeight="1" x14ac:dyDescent="0.25">
      <c r="A21" s="82" t="s">
        <v>20</v>
      </c>
      <c r="B21" s="83">
        <v>11077</v>
      </c>
      <c r="C21" s="74"/>
      <c r="D21" s="74"/>
      <c r="E21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9"/>
  <sheetViews>
    <sheetView workbookViewId="0"/>
  </sheetViews>
  <sheetFormatPr defaultColWidth="12.5703125" defaultRowHeight="15.75" customHeight="1" x14ac:dyDescent="0.2"/>
  <sheetData>
    <row r="1" spans="1:5" ht="15.75" customHeight="1" x14ac:dyDescent="0.25">
      <c r="A1" s="13" t="s">
        <v>21</v>
      </c>
      <c r="B1" s="14">
        <v>187</v>
      </c>
    </row>
    <row r="2" spans="1:5" ht="15.75" customHeight="1" x14ac:dyDescent="0.25">
      <c r="A2" s="15" t="s">
        <v>22</v>
      </c>
      <c r="B2" s="16">
        <v>177</v>
      </c>
      <c r="D2" s="4" t="s">
        <v>2</v>
      </c>
      <c r="E2" s="5">
        <f>SUM(B1+B2+B15)</f>
        <v>483</v>
      </c>
    </row>
    <row r="3" spans="1:5" ht="15.75" customHeight="1" x14ac:dyDescent="0.25">
      <c r="A3" s="15" t="s">
        <v>0</v>
      </c>
      <c r="B3" s="16">
        <v>17</v>
      </c>
      <c r="D3" s="4" t="s">
        <v>4</v>
      </c>
      <c r="E3" s="5">
        <f>SUM(B3+B5+B6+B7+B16)</f>
        <v>384</v>
      </c>
    </row>
    <row r="4" spans="1:5" ht="15.75" customHeight="1" x14ac:dyDescent="0.25">
      <c r="A4" s="15" t="s">
        <v>1</v>
      </c>
      <c r="B4" s="16">
        <v>3</v>
      </c>
      <c r="D4" s="4" t="s">
        <v>6</v>
      </c>
      <c r="E4" s="5">
        <f>SUM(B4+B8+B9+B10+B11+B12+B17)</f>
        <v>294</v>
      </c>
    </row>
    <row r="5" spans="1:5" ht="15.75" customHeight="1" x14ac:dyDescent="0.25">
      <c r="A5" s="15" t="s">
        <v>3</v>
      </c>
      <c r="B5" s="16">
        <v>136</v>
      </c>
      <c r="D5" s="8" t="s">
        <v>8</v>
      </c>
      <c r="E5" s="5">
        <f>SUM(E2:E4)</f>
        <v>1161</v>
      </c>
    </row>
    <row r="6" spans="1:5" ht="15.75" customHeight="1" x14ac:dyDescent="0.25">
      <c r="A6" s="15" t="s">
        <v>5</v>
      </c>
      <c r="B6" s="16">
        <v>44</v>
      </c>
      <c r="E6" s="9">
        <f>E5/B19</f>
        <v>9.949438683691833E-2</v>
      </c>
    </row>
    <row r="7" spans="1:5" ht="15.75" customHeight="1" x14ac:dyDescent="0.25">
      <c r="A7" s="15" t="s">
        <v>7</v>
      </c>
      <c r="B7" s="16">
        <v>116</v>
      </c>
    </row>
    <row r="8" spans="1:5" ht="15.75" customHeight="1" x14ac:dyDescent="0.25">
      <c r="A8" s="15" t="s">
        <v>9</v>
      </c>
      <c r="B8" s="16">
        <v>10</v>
      </c>
    </row>
    <row r="9" spans="1:5" ht="15.75" customHeight="1" x14ac:dyDescent="0.25">
      <c r="A9" s="15" t="s">
        <v>10</v>
      </c>
      <c r="B9" s="16">
        <v>104</v>
      </c>
    </row>
    <row r="10" spans="1:5" ht="15.75" customHeight="1" x14ac:dyDescent="0.25">
      <c r="A10" s="15" t="s">
        <v>11</v>
      </c>
      <c r="B10" s="16">
        <v>9</v>
      </c>
    </row>
    <row r="11" spans="1:5" ht="15.75" customHeight="1" x14ac:dyDescent="0.25">
      <c r="A11" s="15" t="s">
        <v>12</v>
      </c>
      <c r="B11" s="16">
        <v>13</v>
      </c>
    </row>
    <row r="12" spans="1:5" ht="15.75" customHeight="1" x14ac:dyDescent="0.25">
      <c r="A12" s="15" t="s">
        <v>13</v>
      </c>
      <c r="B12" s="16">
        <v>97</v>
      </c>
    </row>
    <row r="13" spans="1:5" ht="15.75" customHeight="1" x14ac:dyDescent="0.25">
      <c r="A13" s="15" t="s">
        <v>14</v>
      </c>
      <c r="B13" s="16">
        <v>6369</v>
      </c>
    </row>
    <row r="14" spans="1:5" ht="15.75" customHeight="1" x14ac:dyDescent="0.25">
      <c r="A14" s="15" t="s">
        <v>15</v>
      </c>
      <c r="B14" s="16">
        <v>4139</v>
      </c>
    </row>
    <row r="15" spans="1:5" ht="15.75" customHeight="1" x14ac:dyDescent="0.25">
      <c r="A15" s="15" t="s">
        <v>16</v>
      </c>
      <c r="B15" s="16">
        <v>119</v>
      </c>
    </row>
    <row r="16" spans="1:5" ht="15.75" customHeight="1" x14ac:dyDescent="0.25">
      <c r="A16" s="15" t="s">
        <v>17</v>
      </c>
      <c r="B16" s="16">
        <v>71</v>
      </c>
    </row>
    <row r="17" spans="1:2" ht="15.75" customHeight="1" x14ac:dyDescent="0.25">
      <c r="A17" s="15" t="s">
        <v>18</v>
      </c>
      <c r="B17" s="16">
        <v>58</v>
      </c>
    </row>
    <row r="18" spans="1:2" ht="15.75" customHeight="1" x14ac:dyDescent="0.25">
      <c r="A18" s="15" t="s">
        <v>19</v>
      </c>
      <c r="B18" s="17"/>
    </row>
    <row r="19" spans="1:2" ht="15.75" customHeight="1" x14ac:dyDescent="0.25">
      <c r="A19" s="11" t="s">
        <v>20</v>
      </c>
      <c r="B19" s="12">
        <f>SUM(B1:B18)</f>
        <v>11669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21"/>
  <sheetViews>
    <sheetView workbookViewId="0"/>
  </sheetViews>
  <sheetFormatPr defaultColWidth="12.5703125" defaultRowHeight="15.75" customHeight="1" x14ac:dyDescent="0.2"/>
  <sheetData>
    <row r="1" spans="1:5" ht="15.75" customHeight="1" x14ac:dyDescent="0.25">
      <c r="A1" s="13" t="s">
        <v>21</v>
      </c>
      <c r="B1" s="14">
        <v>280</v>
      </c>
    </row>
    <row r="2" spans="1:5" ht="15.75" customHeight="1" x14ac:dyDescent="0.25">
      <c r="A2" s="15" t="s">
        <v>22</v>
      </c>
      <c r="B2" s="16">
        <v>297</v>
      </c>
    </row>
    <row r="3" spans="1:5" ht="15.75" customHeight="1" x14ac:dyDescent="0.25">
      <c r="A3" s="15" t="s">
        <v>0</v>
      </c>
      <c r="B3" s="16">
        <v>14</v>
      </c>
      <c r="D3" s="4" t="s">
        <v>2</v>
      </c>
      <c r="E3" s="5">
        <f>SUM(B1+B2+B16)</f>
        <v>773</v>
      </c>
    </row>
    <row r="4" spans="1:5" ht="15.75" customHeight="1" x14ac:dyDescent="0.25">
      <c r="A4" s="15" t="s">
        <v>1</v>
      </c>
      <c r="B4" s="16">
        <v>5</v>
      </c>
      <c r="D4" s="4" t="s">
        <v>4</v>
      </c>
      <c r="E4" s="5">
        <f>SUM(B3+B5+B6+B7+B17)</f>
        <v>279</v>
      </c>
    </row>
    <row r="5" spans="1:5" ht="15.75" customHeight="1" x14ac:dyDescent="0.25">
      <c r="A5" s="15" t="s">
        <v>3</v>
      </c>
      <c r="B5" s="16">
        <v>86</v>
      </c>
      <c r="D5" s="4" t="s">
        <v>6</v>
      </c>
      <c r="E5" s="5">
        <f>SUM(B4+B8+B9+B10+B11+B12+B18)</f>
        <v>326</v>
      </c>
    </row>
    <row r="6" spans="1:5" ht="15.75" customHeight="1" x14ac:dyDescent="0.25">
      <c r="A6" s="15" t="s">
        <v>5</v>
      </c>
      <c r="B6" s="16">
        <v>18</v>
      </c>
      <c r="D6" s="8" t="s">
        <v>8</v>
      </c>
      <c r="E6" s="5">
        <f>SUM(E3:E5)</f>
        <v>1378</v>
      </c>
    </row>
    <row r="7" spans="1:5" ht="15.75" customHeight="1" x14ac:dyDescent="0.25">
      <c r="A7" s="15" t="s">
        <v>7</v>
      </c>
      <c r="B7" s="16">
        <v>88</v>
      </c>
      <c r="E7" s="9">
        <f>E6/B21</f>
        <v>9.9093916295124401E-2</v>
      </c>
    </row>
    <row r="8" spans="1:5" ht="15.75" customHeight="1" x14ac:dyDescent="0.25">
      <c r="A8" s="15" t="s">
        <v>9</v>
      </c>
      <c r="B8" s="16">
        <v>10</v>
      </c>
    </row>
    <row r="9" spans="1:5" ht="15.75" customHeight="1" x14ac:dyDescent="0.25">
      <c r="A9" s="15" t="s">
        <v>10</v>
      </c>
      <c r="B9" s="16">
        <v>129</v>
      </c>
    </row>
    <row r="10" spans="1:5" ht="15.75" customHeight="1" x14ac:dyDescent="0.25">
      <c r="A10" s="15" t="s">
        <v>11</v>
      </c>
      <c r="B10" s="16">
        <v>14</v>
      </c>
    </row>
    <row r="11" spans="1:5" ht="15.75" customHeight="1" x14ac:dyDescent="0.25">
      <c r="A11" s="15" t="s">
        <v>12</v>
      </c>
      <c r="B11" s="16">
        <v>16</v>
      </c>
    </row>
    <row r="12" spans="1:5" ht="15.75" customHeight="1" x14ac:dyDescent="0.25">
      <c r="A12" s="15" t="s">
        <v>13</v>
      </c>
      <c r="B12" s="16">
        <v>98</v>
      </c>
    </row>
    <row r="13" spans="1:5" ht="15.75" customHeight="1" x14ac:dyDescent="0.25">
      <c r="A13" s="15" t="s">
        <v>14</v>
      </c>
      <c r="B13" s="16">
        <v>6391</v>
      </c>
    </row>
    <row r="14" spans="1:5" ht="15.75" customHeight="1" x14ac:dyDescent="0.25">
      <c r="A14" s="15" t="s">
        <v>23</v>
      </c>
      <c r="B14" s="16">
        <v>252</v>
      </c>
    </row>
    <row r="15" spans="1:5" ht="15.75" customHeight="1" x14ac:dyDescent="0.25">
      <c r="A15" s="15" t="s">
        <v>15</v>
      </c>
      <c r="B15" s="16">
        <v>5633</v>
      </c>
    </row>
    <row r="16" spans="1:5" ht="15.75" customHeight="1" x14ac:dyDescent="0.25">
      <c r="A16" s="15" t="s">
        <v>16</v>
      </c>
      <c r="B16" s="16">
        <v>196</v>
      </c>
    </row>
    <row r="17" spans="1:2" ht="15.75" customHeight="1" x14ac:dyDescent="0.25">
      <c r="A17" s="15" t="s">
        <v>17</v>
      </c>
      <c r="B17" s="16">
        <v>73</v>
      </c>
    </row>
    <row r="18" spans="1:2" ht="15.75" customHeight="1" x14ac:dyDescent="0.25">
      <c r="A18" s="15" t="s">
        <v>18</v>
      </c>
      <c r="B18" s="16">
        <v>54</v>
      </c>
    </row>
    <row r="19" spans="1:2" ht="15.75" customHeight="1" x14ac:dyDescent="0.25">
      <c r="A19" s="15" t="s">
        <v>24</v>
      </c>
      <c r="B19" s="16">
        <v>252</v>
      </c>
    </row>
    <row r="20" spans="1:2" ht="15.75" customHeight="1" x14ac:dyDescent="0.25">
      <c r="A20" s="15" t="s">
        <v>19</v>
      </c>
      <c r="B20" s="17"/>
    </row>
    <row r="21" spans="1:2" ht="15.75" customHeight="1" x14ac:dyDescent="0.25">
      <c r="A21" s="18" t="s">
        <v>20</v>
      </c>
      <c r="B21" s="19">
        <f>SUM(B1:B20)</f>
        <v>13906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17"/>
  <sheetViews>
    <sheetView workbookViewId="0"/>
  </sheetViews>
  <sheetFormatPr defaultColWidth="12.5703125" defaultRowHeight="15.75" customHeight="1" x14ac:dyDescent="0.2"/>
  <sheetData>
    <row r="1" spans="1:5" ht="15.75" customHeight="1" x14ac:dyDescent="0.25">
      <c r="A1" s="20" t="s">
        <v>21</v>
      </c>
      <c r="B1" s="21">
        <v>280</v>
      </c>
    </row>
    <row r="2" spans="1:5" ht="15.75" customHeight="1" x14ac:dyDescent="0.25">
      <c r="A2" s="20" t="s">
        <v>22</v>
      </c>
      <c r="B2" s="21">
        <v>297</v>
      </c>
      <c r="D2" s="4" t="s">
        <v>2</v>
      </c>
      <c r="E2" s="5">
        <f>SUM(B1+B2+B13)</f>
        <v>773</v>
      </c>
    </row>
    <row r="3" spans="1:5" ht="15.75" customHeight="1" x14ac:dyDescent="0.25">
      <c r="A3" s="20" t="s">
        <v>0</v>
      </c>
      <c r="B3" s="21">
        <v>14</v>
      </c>
      <c r="D3" s="4" t="s">
        <v>4</v>
      </c>
      <c r="E3" s="5">
        <f>SUM(B3+B5+B6+B7+B14)</f>
        <v>279</v>
      </c>
    </row>
    <row r="4" spans="1:5" ht="15.75" customHeight="1" x14ac:dyDescent="0.25">
      <c r="A4" s="20" t="s">
        <v>1</v>
      </c>
      <c r="B4" s="21">
        <v>5</v>
      </c>
      <c r="D4" s="4" t="s">
        <v>6</v>
      </c>
      <c r="E4" s="5">
        <f>SUM(B4+B8+B9+B10+B11+B12+B15)</f>
        <v>326</v>
      </c>
    </row>
    <row r="5" spans="1:5" ht="15.75" customHeight="1" x14ac:dyDescent="0.25">
      <c r="A5" s="20" t="s">
        <v>3</v>
      </c>
      <c r="B5" s="21">
        <v>86</v>
      </c>
      <c r="D5" s="8" t="s">
        <v>8</v>
      </c>
      <c r="E5" s="5">
        <f>SUM(E2:E4)</f>
        <v>1378</v>
      </c>
    </row>
    <row r="6" spans="1:5" ht="15.75" customHeight="1" x14ac:dyDescent="0.25">
      <c r="A6" s="20" t="s">
        <v>5</v>
      </c>
      <c r="B6" s="21">
        <v>18</v>
      </c>
      <c r="E6" s="22"/>
    </row>
    <row r="7" spans="1:5" ht="15.75" customHeight="1" x14ac:dyDescent="0.25">
      <c r="A7" s="20" t="s">
        <v>7</v>
      </c>
      <c r="B7" s="21">
        <v>88</v>
      </c>
    </row>
    <row r="8" spans="1:5" ht="15.75" customHeight="1" x14ac:dyDescent="0.25">
      <c r="A8" s="20" t="s">
        <v>9</v>
      </c>
      <c r="B8" s="21">
        <v>10</v>
      </c>
    </row>
    <row r="9" spans="1:5" ht="15.75" customHeight="1" x14ac:dyDescent="0.25">
      <c r="A9" s="20" t="s">
        <v>10</v>
      </c>
      <c r="B9" s="21">
        <v>129</v>
      </c>
    </row>
    <row r="10" spans="1:5" ht="15.75" customHeight="1" x14ac:dyDescent="0.25">
      <c r="A10" s="20" t="s">
        <v>11</v>
      </c>
      <c r="B10" s="21">
        <v>14</v>
      </c>
    </row>
    <row r="11" spans="1:5" ht="15.75" customHeight="1" x14ac:dyDescent="0.25">
      <c r="A11" s="20" t="s">
        <v>12</v>
      </c>
      <c r="B11" s="21">
        <v>16</v>
      </c>
    </row>
    <row r="12" spans="1:5" ht="15.75" customHeight="1" x14ac:dyDescent="0.25">
      <c r="A12" s="20" t="s">
        <v>13</v>
      </c>
      <c r="B12" s="21">
        <v>98</v>
      </c>
    </row>
    <row r="13" spans="1:5" ht="15.75" customHeight="1" x14ac:dyDescent="0.25">
      <c r="A13" s="20" t="s">
        <v>16</v>
      </c>
      <c r="B13" s="21">
        <v>196</v>
      </c>
    </row>
    <row r="14" spans="1:5" ht="15.75" customHeight="1" x14ac:dyDescent="0.25">
      <c r="A14" s="20" t="s">
        <v>17</v>
      </c>
      <c r="B14" s="21">
        <v>73</v>
      </c>
    </row>
    <row r="15" spans="1:5" ht="15.75" customHeight="1" x14ac:dyDescent="0.25">
      <c r="A15" s="20" t="s">
        <v>18</v>
      </c>
      <c r="B15" s="21">
        <v>54</v>
      </c>
    </row>
    <row r="16" spans="1:5" ht="15.75" customHeight="1" x14ac:dyDescent="0.25">
      <c r="A16" s="23" t="s">
        <v>20</v>
      </c>
      <c r="B16" s="24">
        <f>SUM(B1:B15)</f>
        <v>1378</v>
      </c>
    </row>
    <row r="17" spans="2:2" x14ac:dyDescent="0.2">
      <c r="B17" s="25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7"/>
  <sheetViews>
    <sheetView workbookViewId="0"/>
  </sheetViews>
  <sheetFormatPr defaultColWidth="12.5703125" defaultRowHeight="15.75" customHeight="1" x14ac:dyDescent="0.2"/>
  <sheetData>
    <row r="1" spans="1:5" x14ac:dyDescent="0.2">
      <c r="A1" s="26" t="s">
        <v>14</v>
      </c>
      <c r="B1" s="26">
        <v>12870</v>
      </c>
    </row>
    <row r="2" spans="1:5" x14ac:dyDescent="0.2">
      <c r="A2" s="26" t="s">
        <v>21</v>
      </c>
      <c r="B2" s="26">
        <v>344</v>
      </c>
      <c r="D2" s="4" t="s">
        <v>2</v>
      </c>
      <c r="E2" s="5">
        <f>SUM(B2+B3+B14)</f>
        <v>860</v>
      </c>
    </row>
    <row r="3" spans="1:5" x14ac:dyDescent="0.2">
      <c r="A3" s="26" t="s">
        <v>22</v>
      </c>
      <c r="B3" s="26">
        <v>352</v>
      </c>
      <c r="D3" s="4" t="s">
        <v>4</v>
      </c>
      <c r="E3" s="5">
        <f>SUM(B4+B6+B7+B8+B15)</f>
        <v>277</v>
      </c>
    </row>
    <row r="4" spans="1:5" x14ac:dyDescent="0.2">
      <c r="A4" s="26" t="s">
        <v>0</v>
      </c>
      <c r="B4" s="26">
        <v>17</v>
      </c>
      <c r="D4" s="4" t="s">
        <v>6</v>
      </c>
      <c r="E4" s="5">
        <f>SUM(B5+B9+B10+B11+B12+B13+B16)</f>
        <v>395</v>
      </c>
    </row>
    <row r="5" spans="1:5" x14ac:dyDescent="0.2">
      <c r="A5" s="26" t="s">
        <v>1</v>
      </c>
      <c r="B5" s="26">
        <v>12</v>
      </c>
      <c r="D5" s="8" t="s">
        <v>8</v>
      </c>
      <c r="E5" s="5">
        <f>SUM(E2:E4)</f>
        <v>1532</v>
      </c>
    </row>
    <row r="6" spans="1:5" x14ac:dyDescent="0.2">
      <c r="A6" s="26" t="s">
        <v>3</v>
      </c>
      <c r="B6" s="26">
        <v>80</v>
      </c>
      <c r="E6" s="9">
        <f>E5/B17</f>
        <v>0.1063741147062908</v>
      </c>
    </row>
    <row r="7" spans="1:5" x14ac:dyDescent="0.2">
      <c r="A7" s="26" t="s">
        <v>5</v>
      </c>
      <c r="B7" s="26">
        <v>19</v>
      </c>
    </row>
    <row r="8" spans="1:5" x14ac:dyDescent="0.2">
      <c r="A8" s="26" t="s">
        <v>7</v>
      </c>
      <c r="B8" s="26">
        <v>89</v>
      </c>
    </row>
    <row r="9" spans="1:5" x14ac:dyDescent="0.2">
      <c r="A9" s="26" t="s">
        <v>9</v>
      </c>
      <c r="B9" s="26">
        <v>12</v>
      </c>
    </row>
    <row r="10" spans="1:5" x14ac:dyDescent="0.2">
      <c r="A10" s="26" t="s">
        <v>10</v>
      </c>
      <c r="B10" s="26">
        <v>145</v>
      </c>
    </row>
    <row r="11" spans="1:5" x14ac:dyDescent="0.2">
      <c r="A11" s="26" t="s">
        <v>11</v>
      </c>
      <c r="B11" s="26">
        <v>16</v>
      </c>
    </row>
    <row r="12" spans="1:5" x14ac:dyDescent="0.2">
      <c r="A12" s="26" t="s">
        <v>12</v>
      </c>
      <c r="B12" s="26">
        <v>18</v>
      </c>
    </row>
    <row r="13" spans="1:5" x14ac:dyDescent="0.2">
      <c r="A13" s="26" t="s">
        <v>13</v>
      </c>
      <c r="B13" s="26">
        <v>124</v>
      </c>
    </row>
    <row r="14" spans="1:5" x14ac:dyDescent="0.2">
      <c r="A14" s="26" t="s">
        <v>16</v>
      </c>
      <c r="B14" s="26">
        <v>164</v>
      </c>
    </row>
    <row r="15" spans="1:5" x14ac:dyDescent="0.2">
      <c r="A15" s="26" t="s">
        <v>17</v>
      </c>
      <c r="B15" s="26">
        <v>72</v>
      </c>
    </row>
    <row r="16" spans="1:5" x14ac:dyDescent="0.2">
      <c r="A16" s="26" t="s">
        <v>18</v>
      </c>
      <c r="B16" s="26">
        <v>68</v>
      </c>
    </row>
    <row r="17" spans="1:2" x14ac:dyDescent="0.2">
      <c r="A17" s="27" t="s">
        <v>26</v>
      </c>
      <c r="B17" s="28">
        <f>SUM(B1:B16)</f>
        <v>14402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21"/>
  <sheetViews>
    <sheetView workbookViewId="0"/>
  </sheetViews>
  <sheetFormatPr defaultColWidth="12.5703125" defaultRowHeight="15.75" customHeight="1" x14ac:dyDescent="0.2"/>
  <sheetData>
    <row r="1" spans="1:5" ht="15.75" customHeight="1" x14ac:dyDescent="0.25">
      <c r="A1" s="13" t="s">
        <v>21</v>
      </c>
      <c r="B1" s="14">
        <v>178</v>
      </c>
    </row>
    <row r="2" spans="1:5" ht="15.75" customHeight="1" x14ac:dyDescent="0.25">
      <c r="A2" s="15" t="s">
        <v>22</v>
      </c>
      <c r="B2" s="16">
        <v>120</v>
      </c>
      <c r="D2" s="4" t="s">
        <v>2</v>
      </c>
      <c r="E2" s="5">
        <f>SUM(B1+B2+B16)</f>
        <v>351</v>
      </c>
    </row>
    <row r="3" spans="1:5" ht="15.75" customHeight="1" x14ac:dyDescent="0.25">
      <c r="A3" s="15" t="s">
        <v>0</v>
      </c>
      <c r="B3" s="16">
        <v>16</v>
      </c>
      <c r="D3" s="4" t="s">
        <v>4</v>
      </c>
      <c r="E3" s="5">
        <f>SUM(B3+B5+B6+B7+B17)</f>
        <v>522</v>
      </c>
    </row>
    <row r="4" spans="1:5" ht="15.75" customHeight="1" x14ac:dyDescent="0.25">
      <c r="A4" s="15" t="s">
        <v>1</v>
      </c>
      <c r="B4" s="16">
        <v>4</v>
      </c>
      <c r="D4" s="4" t="s">
        <v>6</v>
      </c>
      <c r="E4" s="5">
        <f>SUM(B4+B8+B9+B10+B11+B12+B18)</f>
        <v>345</v>
      </c>
    </row>
    <row r="5" spans="1:5" ht="15.75" customHeight="1" x14ac:dyDescent="0.25">
      <c r="A5" s="15" t="s">
        <v>3</v>
      </c>
      <c r="B5" s="16">
        <v>208</v>
      </c>
      <c r="D5" s="29" t="s">
        <v>8</v>
      </c>
      <c r="E5" s="30">
        <f>SUM(E2:E4)</f>
        <v>1218</v>
      </c>
    </row>
    <row r="6" spans="1:5" ht="15.75" customHeight="1" x14ac:dyDescent="0.25">
      <c r="A6" s="15" t="s">
        <v>5</v>
      </c>
      <c r="B6" s="16">
        <v>23</v>
      </c>
      <c r="E6" s="9">
        <f>E5/B21</f>
        <v>0.10236154298680561</v>
      </c>
    </row>
    <row r="7" spans="1:5" ht="15.75" customHeight="1" x14ac:dyDescent="0.25">
      <c r="A7" s="15" t="s">
        <v>7</v>
      </c>
      <c r="B7" s="16">
        <v>194</v>
      </c>
    </row>
    <row r="8" spans="1:5" ht="15.75" customHeight="1" x14ac:dyDescent="0.25">
      <c r="A8" s="15" t="s">
        <v>9</v>
      </c>
      <c r="B8" s="16">
        <v>14</v>
      </c>
    </row>
    <row r="9" spans="1:5" ht="15.75" customHeight="1" x14ac:dyDescent="0.25">
      <c r="A9" s="15" t="s">
        <v>10</v>
      </c>
      <c r="B9" s="16">
        <v>120</v>
      </c>
    </row>
    <row r="10" spans="1:5" ht="15.75" customHeight="1" x14ac:dyDescent="0.25">
      <c r="A10" s="15" t="s">
        <v>11</v>
      </c>
      <c r="B10" s="16">
        <v>10</v>
      </c>
    </row>
    <row r="11" spans="1:5" ht="15.75" customHeight="1" x14ac:dyDescent="0.25">
      <c r="A11" s="15" t="s">
        <v>12</v>
      </c>
      <c r="B11" s="16">
        <v>18</v>
      </c>
    </row>
    <row r="12" spans="1:5" ht="15.75" customHeight="1" x14ac:dyDescent="0.25">
      <c r="A12" s="15" t="s">
        <v>13</v>
      </c>
      <c r="B12" s="16">
        <v>106</v>
      </c>
    </row>
    <row r="13" spans="1:5" ht="15.75" customHeight="1" x14ac:dyDescent="0.25">
      <c r="A13" s="15" t="s">
        <v>14</v>
      </c>
      <c r="B13" s="16">
        <v>6412</v>
      </c>
    </row>
    <row r="14" spans="1:5" ht="15.75" customHeight="1" x14ac:dyDescent="0.25">
      <c r="A14" s="15" t="s">
        <v>27</v>
      </c>
      <c r="B14" s="16">
        <v>216</v>
      </c>
    </row>
    <row r="15" spans="1:5" ht="15.75" customHeight="1" x14ac:dyDescent="0.25">
      <c r="A15" s="15" t="s">
        <v>15</v>
      </c>
      <c r="B15" s="16">
        <v>3837</v>
      </c>
    </row>
    <row r="16" spans="1:5" ht="15.75" customHeight="1" x14ac:dyDescent="0.25">
      <c r="A16" s="15" t="s">
        <v>16</v>
      </c>
      <c r="B16" s="16">
        <v>53</v>
      </c>
    </row>
    <row r="17" spans="1:2" ht="15.75" customHeight="1" x14ac:dyDescent="0.25">
      <c r="A17" s="15" t="s">
        <v>17</v>
      </c>
      <c r="B17" s="16">
        <v>81</v>
      </c>
    </row>
    <row r="18" spans="1:2" ht="15.75" customHeight="1" x14ac:dyDescent="0.25">
      <c r="A18" s="15" t="s">
        <v>18</v>
      </c>
      <c r="B18" s="16">
        <v>73</v>
      </c>
    </row>
    <row r="19" spans="1:2" ht="15.75" customHeight="1" x14ac:dyDescent="0.25">
      <c r="A19" s="15" t="s">
        <v>24</v>
      </c>
      <c r="B19" s="16">
        <v>216</v>
      </c>
    </row>
    <row r="20" spans="1:2" ht="15.75" customHeight="1" x14ac:dyDescent="0.25">
      <c r="A20" s="15" t="s">
        <v>19</v>
      </c>
      <c r="B20" s="17"/>
    </row>
    <row r="21" spans="1:2" ht="15.75" customHeight="1" x14ac:dyDescent="0.25">
      <c r="A21" s="18" t="s">
        <v>20</v>
      </c>
      <c r="B21" s="19">
        <f>SUM(B1:B20)</f>
        <v>11899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E20"/>
  <sheetViews>
    <sheetView workbookViewId="0"/>
  </sheetViews>
  <sheetFormatPr defaultColWidth="12.5703125" defaultRowHeight="15.75" customHeight="1" x14ac:dyDescent="0.2"/>
  <sheetData>
    <row r="1" spans="1:5" x14ac:dyDescent="0.2">
      <c r="A1" s="31" t="s">
        <v>21</v>
      </c>
      <c r="B1" s="32">
        <v>262</v>
      </c>
    </row>
    <row r="2" spans="1:5" x14ac:dyDescent="0.2">
      <c r="A2" s="31" t="s">
        <v>22</v>
      </c>
      <c r="B2" s="32">
        <v>442</v>
      </c>
      <c r="D2" s="4" t="s">
        <v>2</v>
      </c>
      <c r="E2" s="5">
        <f>SUM(B1+B2+B15)</f>
        <v>905</v>
      </c>
    </row>
    <row r="3" spans="1:5" x14ac:dyDescent="0.2">
      <c r="A3" s="31" t="s">
        <v>0</v>
      </c>
      <c r="B3" s="32">
        <v>6</v>
      </c>
      <c r="D3" s="4" t="s">
        <v>4</v>
      </c>
      <c r="E3" s="5">
        <f>SUM(B3+B5+B6+B7+B16)</f>
        <v>162</v>
      </c>
    </row>
    <row r="4" spans="1:5" x14ac:dyDescent="0.2">
      <c r="A4" s="31" t="s">
        <v>1</v>
      </c>
      <c r="B4" s="32">
        <v>12</v>
      </c>
      <c r="D4" s="4" t="s">
        <v>6</v>
      </c>
      <c r="E4" s="5">
        <f>SUM(B4+B8+B9+B10+B11+B12+B17)</f>
        <v>280</v>
      </c>
    </row>
    <row r="5" spans="1:5" x14ac:dyDescent="0.2">
      <c r="A5" s="31" t="s">
        <v>3</v>
      </c>
      <c r="B5" s="32">
        <v>55</v>
      </c>
      <c r="D5" s="29" t="s">
        <v>8</v>
      </c>
      <c r="E5" s="30">
        <f>SUM(E2:E4)</f>
        <v>1347</v>
      </c>
    </row>
    <row r="6" spans="1:5" x14ac:dyDescent="0.2">
      <c r="A6" s="31" t="s">
        <v>5</v>
      </c>
      <c r="B6" s="32">
        <v>20</v>
      </c>
      <c r="E6" s="9">
        <f>E5/B20</f>
        <v>0.1453544836516672</v>
      </c>
    </row>
    <row r="7" spans="1:5" x14ac:dyDescent="0.2">
      <c r="A7" s="31" t="s">
        <v>7</v>
      </c>
      <c r="B7" s="32">
        <v>51</v>
      </c>
    </row>
    <row r="8" spans="1:5" x14ac:dyDescent="0.2">
      <c r="A8" s="31" t="s">
        <v>9</v>
      </c>
      <c r="B8" s="32">
        <v>8</v>
      </c>
    </row>
    <row r="9" spans="1:5" x14ac:dyDescent="0.2">
      <c r="A9" s="31" t="s">
        <v>10</v>
      </c>
      <c r="B9" s="32">
        <v>97</v>
      </c>
    </row>
    <row r="10" spans="1:5" x14ac:dyDescent="0.2">
      <c r="A10" s="31" t="s">
        <v>11</v>
      </c>
      <c r="B10" s="32">
        <v>20</v>
      </c>
    </row>
    <row r="11" spans="1:5" x14ac:dyDescent="0.2">
      <c r="A11" s="31" t="s">
        <v>12</v>
      </c>
      <c r="B11" s="32">
        <v>8</v>
      </c>
    </row>
    <row r="12" spans="1:5" x14ac:dyDescent="0.2">
      <c r="A12" s="31" t="s">
        <v>13</v>
      </c>
      <c r="B12" s="32">
        <v>90</v>
      </c>
    </row>
    <row r="13" spans="1:5" x14ac:dyDescent="0.2">
      <c r="A13" s="31" t="s">
        <v>14</v>
      </c>
      <c r="B13" s="32">
        <v>5718</v>
      </c>
    </row>
    <row r="14" spans="1:5" x14ac:dyDescent="0.2">
      <c r="A14" s="31" t="s">
        <v>15</v>
      </c>
      <c r="B14" s="32">
        <v>2200</v>
      </c>
    </row>
    <row r="15" spans="1:5" x14ac:dyDescent="0.2">
      <c r="A15" s="31" t="s">
        <v>16</v>
      </c>
      <c r="B15" s="32">
        <v>201</v>
      </c>
    </row>
    <row r="16" spans="1:5" x14ac:dyDescent="0.2">
      <c r="A16" s="31" t="s">
        <v>17</v>
      </c>
      <c r="B16" s="32">
        <v>30</v>
      </c>
    </row>
    <row r="17" spans="1:2" x14ac:dyDescent="0.2">
      <c r="A17" s="31" t="s">
        <v>18</v>
      </c>
      <c r="B17" s="32">
        <v>45</v>
      </c>
    </row>
    <row r="18" spans="1:2" x14ac:dyDescent="0.2">
      <c r="A18" s="31" t="s">
        <v>24</v>
      </c>
      <c r="B18" s="32">
        <v>2</v>
      </c>
    </row>
    <row r="19" spans="1:2" x14ac:dyDescent="0.2">
      <c r="A19" s="31" t="s">
        <v>19</v>
      </c>
      <c r="B19" s="33"/>
    </row>
    <row r="20" spans="1:2" ht="15.75" customHeight="1" x14ac:dyDescent="0.25">
      <c r="A20" s="34" t="s">
        <v>20</v>
      </c>
      <c r="B20" s="35">
        <f>SUM(B1:B19)</f>
        <v>9267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17"/>
  <sheetViews>
    <sheetView workbookViewId="0"/>
  </sheetViews>
  <sheetFormatPr defaultColWidth="12.5703125" defaultRowHeight="15.75" customHeight="1" x14ac:dyDescent="0.2"/>
  <cols>
    <col min="4" max="4" width="15.7109375" customWidth="1"/>
  </cols>
  <sheetData>
    <row r="1" spans="1:5" x14ac:dyDescent="0.2">
      <c r="A1" s="36" t="s">
        <v>21</v>
      </c>
      <c r="B1" s="32">
        <v>136</v>
      </c>
    </row>
    <row r="2" spans="1:5" ht="15.75" customHeight="1" x14ac:dyDescent="0.25">
      <c r="A2" s="36" t="s">
        <v>22</v>
      </c>
      <c r="B2" s="32">
        <v>175</v>
      </c>
      <c r="D2" s="37" t="s">
        <v>28</v>
      </c>
      <c r="E2" s="37">
        <v>423</v>
      </c>
    </row>
    <row r="3" spans="1:5" ht="15.75" customHeight="1" x14ac:dyDescent="0.25">
      <c r="A3" s="36" t="s">
        <v>0</v>
      </c>
      <c r="B3" s="32">
        <v>35</v>
      </c>
      <c r="D3" s="37" t="s">
        <v>29</v>
      </c>
      <c r="E3" s="37">
        <v>470</v>
      </c>
    </row>
    <row r="4" spans="1:5" ht="15.75" customHeight="1" x14ac:dyDescent="0.25">
      <c r="A4" s="36" t="s">
        <v>1</v>
      </c>
      <c r="B4" s="32">
        <v>5</v>
      </c>
      <c r="D4" s="37" t="s">
        <v>30</v>
      </c>
      <c r="E4" s="37">
        <v>231</v>
      </c>
    </row>
    <row r="5" spans="1:5" x14ac:dyDescent="0.2">
      <c r="A5" s="36" t="s">
        <v>3</v>
      </c>
      <c r="B5" s="32">
        <v>134</v>
      </c>
      <c r="D5" s="29" t="s">
        <v>8</v>
      </c>
      <c r="E5" s="38">
        <f>SUM(E2:E4)</f>
        <v>1124</v>
      </c>
    </row>
    <row r="6" spans="1:5" x14ac:dyDescent="0.2">
      <c r="A6" s="36" t="s">
        <v>5</v>
      </c>
      <c r="B6" s="32">
        <v>47</v>
      </c>
    </row>
    <row r="7" spans="1:5" x14ac:dyDescent="0.2">
      <c r="A7" s="36" t="s">
        <v>7</v>
      </c>
      <c r="B7" s="32">
        <v>180</v>
      </c>
    </row>
    <row r="8" spans="1:5" x14ac:dyDescent="0.2">
      <c r="A8" s="36" t="s">
        <v>9</v>
      </c>
      <c r="B8" s="32">
        <v>9</v>
      </c>
    </row>
    <row r="9" spans="1:5" x14ac:dyDescent="0.2">
      <c r="A9" s="36" t="s">
        <v>10</v>
      </c>
      <c r="B9" s="32">
        <v>72</v>
      </c>
    </row>
    <row r="10" spans="1:5" x14ac:dyDescent="0.2">
      <c r="A10" s="36" t="s">
        <v>11</v>
      </c>
      <c r="B10" s="32">
        <v>12</v>
      </c>
    </row>
    <row r="11" spans="1:5" x14ac:dyDescent="0.2">
      <c r="A11" s="36" t="s">
        <v>12</v>
      </c>
      <c r="B11" s="32">
        <v>10</v>
      </c>
    </row>
    <row r="12" spans="1:5" x14ac:dyDescent="0.2">
      <c r="A12" s="36" t="s">
        <v>13</v>
      </c>
      <c r="B12" s="32">
        <v>79</v>
      </c>
    </row>
    <row r="13" spans="1:5" x14ac:dyDescent="0.2">
      <c r="A13" s="36" t="s">
        <v>16</v>
      </c>
      <c r="B13" s="32">
        <v>112</v>
      </c>
    </row>
    <row r="14" spans="1:5" x14ac:dyDescent="0.2">
      <c r="A14" s="36" t="s">
        <v>17</v>
      </c>
      <c r="B14" s="32">
        <v>74</v>
      </c>
    </row>
    <row r="15" spans="1:5" x14ac:dyDescent="0.2">
      <c r="A15" s="36" t="s">
        <v>18</v>
      </c>
      <c r="B15" s="32">
        <v>44</v>
      </c>
    </row>
    <row r="16" spans="1:5" ht="15.75" customHeight="1" x14ac:dyDescent="0.25">
      <c r="A16" s="39" t="s">
        <v>20</v>
      </c>
      <c r="B16" s="40">
        <f>SUM(B1:B15)</f>
        <v>1124</v>
      </c>
    </row>
    <row r="17" spans="2:2" x14ac:dyDescent="0.2">
      <c r="B17" s="22" t="s">
        <v>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E20"/>
  <sheetViews>
    <sheetView workbookViewId="0"/>
  </sheetViews>
  <sheetFormatPr defaultColWidth="12.5703125" defaultRowHeight="15.75" customHeight="1" x14ac:dyDescent="0.2"/>
  <sheetData>
    <row r="1" spans="1:5" ht="15.75" customHeight="1" x14ac:dyDescent="0.25">
      <c r="A1" s="41" t="s">
        <v>21</v>
      </c>
      <c r="B1" s="42">
        <v>261</v>
      </c>
    </row>
    <row r="2" spans="1:5" ht="15.75" customHeight="1" x14ac:dyDescent="0.25">
      <c r="A2" s="41" t="s">
        <v>22</v>
      </c>
      <c r="B2" s="42">
        <v>332</v>
      </c>
      <c r="D2" s="4" t="s">
        <v>2</v>
      </c>
      <c r="E2" s="5">
        <f>SUM(B1+B2+B14)</f>
        <v>763</v>
      </c>
    </row>
    <row r="3" spans="1:5" ht="15.75" customHeight="1" x14ac:dyDescent="0.25">
      <c r="A3" s="41" t="s">
        <v>0</v>
      </c>
      <c r="B3" s="42">
        <v>9</v>
      </c>
      <c r="D3" s="4" t="s">
        <v>4</v>
      </c>
      <c r="E3" s="5">
        <f>SUM(B3+B5+B6+B7+B15)</f>
        <v>229</v>
      </c>
    </row>
    <row r="4" spans="1:5" ht="15.75" customHeight="1" x14ac:dyDescent="0.25">
      <c r="A4" s="41" t="s">
        <v>1</v>
      </c>
      <c r="B4" s="42">
        <v>10</v>
      </c>
      <c r="D4" s="4" t="s">
        <v>6</v>
      </c>
      <c r="E4" s="5">
        <f>SUM(B4+B8+B9+B10+B11+B12+B16)</f>
        <v>331</v>
      </c>
    </row>
    <row r="5" spans="1:5" ht="15.75" customHeight="1" x14ac:dyDescent="0.25">
      <c r="A5" s="41" t="s">
        <v>3</v>
      </c>
      <c r="B5" s="42">
        <v>72</v>
      </c>
      <c r="D5" s="29" t="s">
        <v>8</v>
      </c>
      <c r="E5" s="30">
        <f>SUM(E2:E4)</f>
        <v>1323</v>
      </c>
    </row>
    <row r="6" spans="1:5" ht="15.75" customHeight="1" x14ac:dyDescent="0.25">
      <c r="A6" s="41" t="s">
        <v>5</v>
      </c>
      <c r="B6" s="42">
        <v>16</v>
      </c>
    </row>
    <row r="7" spans="1:5" ht="15.75" customHeight="1" x14ac:dyDescent="0.25">
      <c r="A7" s="41" t="s">
        <v>7</v>
      </c>
      <c r="B7" s="42">
        <v>87</v>
      </c>
    </row>
    <row r="8" spans="1:5" ht="15.75" customHeight="1" x14ac:dyDescent="0.25">
      <c r="A8" s="41" t="s">
        <v>9</v>
      </c>
      <c r="B8" s="42">
        <v>17</v>
      </c>
    </row>
    <row r="9" spans="1:5" ht="15.75" customHeight="1" x14ac:dyDescent="0.25">
      <c r="A9" s="41" t="s">
        <v>10</v>
      </c>
      <c r="B9" s="42">
        <v>107</v>
      </c>
    </row>
    <row r="10" spans="1:5" ht="15.75" customHeight="1" x14ac:dyDescent="0.25">
      <c r="A10" s="41" t="s">
        <v>11</v>
      </c>
      <c r="B10" s="42">
        <v>12</v>
      </c>
    </row>
    <row r="11" spans="1:5" ht="15.75" customHeight="1" x14ac:dyDescent="0.25">
      <c r="A11" s="41" t="s">
        <v>12</v>
      </c>
      <c r="B11" s="42">
        <v>21</v>
      </c>
    </row>
    <row r="12" spans="1:5" ht="15.75" customHeight="1" x14ac:dyDescent="0.25">
      <c r="A12" s="41" t="s">
        <v>13</v>
      </c>
      <c r="B12" s="42">
        <v>108</v>
      </c>
    </row>
    <row r="13" spans="1:5" ht="15.75" customHeight="1" x14ac:dyDescent="0.25">
      <c r="A13" s="41" t="s">
        <v>23</v>
      </c>
      <c r="B13" s="42">
        <v>1</v>
      </c>
    </row>
    <row r="14" spans="1:5" ht="15.75" customHeight="1" x14ac:dyDescent="0.25">
      <c r="A14" s="41" t="s">
        <v>16</v>
      </c>
      <c r="B14" s="42">
        <v>170</v>
      </c>
    </row>
    <row r="15" spans="1:5" ht="15.75" customHeight="1" x14ac:dyDescent="0.25">
      <c r="A15" s="41" t="s">
        <v>17</v>
      </c>
      <c r="B15" s="42">
        <v>45</v>
      </c>
    </row>
    <row r="16" spans="1:5" ht="15.75" customHeight="1" x14ac:dyDescent="0.25">
      <c r="A16" s="41" t="s">
        <v>18</v>
      </c>
      <c r="B16" s="42">
        <v>56</v>
      </c>
    </row>
    <row r="17" spans="1:2" ht="15.75" customHeight="1" x14ac:dyDescent="0.25">
      <c r="A17" s="41" t="s">
        <v>24</v>
      </c>
      <c r="B17" s="42">
        <v>1</v>
      </c>
    </row>
    <row r="18" spans="1:2" ht="15.75" customHeight="1" x14ac:dyDescent="0.25">
      <c r="A18" s="41" t="s">
        <v>19</v>
      </c>
      <c r="B18" s="43"/>
    </row>
    <row r="19" spans="1:2" ht="15.75" customHeight="1" x14ac:dyDescent="0.25">
      <c r="A19" s="41" t="s">
        <v>20</v>
      </c>
      <c r="B19" s="42">
        <f>SUM(B1:B18)</f>
        <v>1325</v>
      </c>
    </row>
    <row r="20" spans="1:2" x14ac:dyDescent="0.2">
      <c r="B20" s="2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SP2017</vt:lpstr>
      <vt:lpstr>SP2018</vt:lpstr>
      <vt:lpstr>FA2018</vt:lpstr>
      <vt:lpstr>SP2019</vt:lpstr>
      <vt:lpstr>FA2019</vt:lpstr>
      <vt:lpstr>SP2020</vt:lpstr>
      <vt:lpstr>FA2020</vt:lpstr>
      <vt:lpstr>SP2021</vt:lpstr>
      <vt:lpstr>FA2021</vt:lpstr>
      <vt:lpstr>SP2022</vt:lpstr>
      <vt:lpstr>FA2022</vt:lpstr>
      <vt:lpstr>SP2023</vt:lpstr>
      <vt:lpstr>FA2023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offcampus</dc:creator>
  <cp:lastModifiedBy>offcampus</cp:lastModifiedBy>
  <dcterms:created xsi:type="dcterms:W3CDTF">2024-01-29T21:04:33Z</dcterms:created>
  <dcterms:modified xsi:type="dcterms:W3CDTF">2024-01-29T21:04:33Z</dcterms:modified>
</cp:coreProperties>
</file>